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  <sheet name="Sheet1" sheetId="3" r:id="rId2"/>
  </sheets>
  <definedNames>
    <definedName name="_xlnm._FilterDatabase" localSheetId="0" hidden="1">Sheet2!$B$2:$Q$2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3" l="1"/>
  <c r="V10" i="3"/>
  <c r="U10" i="3"/>
  <c r="T10" i="3"/>
  <c r="S10" i="3"/>
  <c r="W9" i="3"/>
  <c r="V9" i="3"/>
  <c r="U9" i="3"/>
  <c r="T9" i="3"/>
  <c r="S9" i="3"/>
  <c r="S8" i="3"/>
  <c r="X8" i="3" s="1"/>
  <c r="W8" i="3"/>
  <c r="V8" i="3"/>
  <c r="U8" i="3"/>
  <c r="T8" i="3"/>
  <c r="X11" i="3"/>
  <c r="W7" i="3"/>
  <c r="V7" i="3"/>
  <c r="U7" i="3"/>
  <c r="T7" i="3"/>
  <c r="S7" i="3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3" i="3"/>
  <c r="L3" i="3" s="1"/>
  <c r="J2" i="3"/>
  <c r="L2" i="3" s="1"/>
  <c r="X10" i="3" l="1"/>
  <c r="X7" i="3"/>
  <c r="P50" i="2" l="1"/>
  <c r="O50" i="2"/>
  <c r="N50" i="2"/>
  <c r="K50" i="2"/>
  <c r="P51" i="2" l="1"/>
  <c r="O51" i="2"/>
  <c r="N51" i="2"/>
  <c r="M51" i="2"/>
  <c r="L51" i="2"/>
  <c r="K51" i="2"/>
  <c r="J51" i="2"/>
  <c r="I51" i="2"/>
  <c r="H51" i="2"/>
  <c r="P54" i="2"/>
  <c r="O54" i="2"/>
  <c r="N54" i="2"/>
  <c r="M54" i="2"/>
  <c r="L54" i="2"/>
  <c r="K54" i="2"/>
  <c r="J54" i="2"/>
  <c r="I54" i="2"/>
  <c r="H54" i="2"/>
  <c r="P53" i="2"/>
  <c r="O53" i="2"/>
  <c r="N53" i="2"/>
  <c r="M53" i="2"/>
  <c r="L53" i="2"/>
  <c r="K53" i="2"/>
  <c r="J53" i="2"/>
  <c r="I53" i="2"/>
  <c r="H53" i="2"/>
  <c r="P55" i="2"/>
  <c r="C50" i="2"/>
  <c r="P52" i="2"/>
  <c r="O52" i="2"/>
  <c r="N52" i="2"/>
  <c r="M52" i="2"/>
  <c r="L52" i="2"/>
  <c r="K52" i="2"/>
  <c r="J52" i="2"/>
  <c r="I52" i="2"/>
  <c r="H52" i="2"/>
  <c r="C52" i="2" l="1"/>
  <c r="C54" i="2"/>
  <c r="C51" i="2"/>
  <c r="C53" i="2"/>
  <c r="C55" i="2"/>
  <c r="G55" i="2" l="1"/>
  <c r="Q55" i="2"/>
  <c r="G54" i="2"/>
  <c r="G53" i="2"/>
  <c r="G52" i="2"/>
  <c r="G51" i="2"/>
  <c r="G50" i="2"/>
  <c r="Q53" i="2" l="1"/>
  <c r="Q54" i="2"/>
  <c r="Q50" i="2"/>
  <c r="Q52" i="2"/>
  <c r="Q51" i="2"/>
  <c r="O22" i="2"/>
  <c r="Q22" i="2" s="1"/>
  <c r="O41" i="2"/>
  <c r="Q41" i="2" s="1"/>
  <c r="O26" i="2"/>
  <c r="Q26" i="2" s="1"/>
  <c r="O33" i="2"/>
  <c r="Q33" i="2" s="1"/>
  <c r="O18" i="2"/>
  <c r="Q18" i="2" s="1"/>
  <c r="O21" i="2"/>
  <c r="Q21" i="2" s="1"/>
  <c r="O24" i="2"/>
  <c r="Q24" i="2" s="1"/>
  <c r="O39" i="2"/>
  <c r="Q39" i="2" s="1"/>
  <c r="O35" i="2"/>
  <c r="Q35" i="2" s="1"/>
  <c r="O37" i="2"/>
  <c r="Q37" i="2" s="1"/>
  <c r="O20" i="2"/>
  <c r="Q20" i="2" s="1"/>
  <c r="O28" i="2"/>
  <c r="Q28" i="2" s="1"/>
  <c r="O34" i="2"/>
  <c r="Q34" i="2" s="1"/>
  <c r="O36" i="2"/>
  <c r="Q36" i="2" s="1"/>
  <c r="O29" i="2"/>
  <c r="Q29" i="2" s="1"/>
  <c r="O43" i="2"/>
  <c r="Q43" i="2" s="1"/>
  <c r="O19" i="2"/>
  <c r="Q19" i="2" s="1"/>
  <c r="O31" i="2"/>
  <c r="Q31" i="2" s="1"/>
  <c r="O30" i="2"/>
  <c r="Q30" i="2" s="1"/>
  <c r="O44" i="2"/>
  <c r="Q44" i="2" s="1"/>
  <c r="O42" i="2"/>
  <c r="Q42" i="2" s="1"/>
  <c r="O38" i="2"/>
  <c r="Q38" i="2" s="1"/>
  <c r="O25" i="2"/>
  <c r="Q25" i="2" s="1"/>
  <c r="O45" i="2"/>
  <c r="Q45" i="2" s="1"/>
  <c r="O27" i="2"/>
  <c r="Q27" i="2" s="1"/>
  <c r="O32" i="2"/>
  <c r="Q32" i="2" s="1"/>
  <c r="O40" i="2"/>
  <c r="Q40" i="2" s="1"/>
  <c r="O10" i="2"/>
  <c r="Q10" i="2" s="1"/>
  <c r="O14" i="2"/>
  <c r="Q14" i="2" s="1"/>
  <c r="O12" i="2"/>
  <c r="Q12" i="2" s="1"/>
  <c r="O16" i="2"/>
  <c r="Q16" i="2" s="1"/>
  <c r="O23" i="2"/>
  <c r="Q23" i="2" s="1"/>
  <c r="O17" i="2"/>
  <c r="Q17" i="2" s="1"/>
  <c r="O3" i="2"/>
  <c r="Q3" i="2" s="1"/>
  <c r="O9" i="2"/>
  <c r="Q9" i="2" s="1"/>
  <c r="O4" i="2"/>
  <c r="Q4" i="2" s="1"/>
  <c r="O11" i="2"/>
  <c r="Q11" i="2" s="1"/>
  <c r="O6" i="2"/>
  <c r="Q6" i="2" s="1"/>
  <c r="O8" i="2"/>
  <c r="Q8" i="2" s="1"/>
  <c r="O15" i="2"/>
  <c r="Q15" i="2" s="1"/>
  <c r="O5" i="2"/>
  <c r="Q5" i="2" s="1"/>
  <c r="O13" i="2"/>
  <c r="Q13" i="2" s="1"/>
  <c r="O7" i="2"/>
  <c r="Q7" i="2" s="1"/>
  <c r="X9" i="3"/>
</calcChain>
</file>

<file path=xl/sharedStrings.xml><?xml version="1.0" encoding="utf-8"?>
<sst xmlns="http://schemas.openxmlformats.org/spreadsheetml/2006/main" count="414" uniqueCount="99">
  <si>
    <t>ROLL NO</t>
  </si>
  <si>
    <t>SEX</t>
  </si>
  <si>
    <t>NAME</t>
  </si>
  <si>
    <t>MARKS OBTAINED</t>
  </si>
  <si>
    <t>MAX MARKS</t>
  </si>
  <si>
    <t>PERCENTAGE</t>
  </si>
  <si>
    <t>A1</t>
  </si>
  <si>
    <t>A2</t>
  </si>
  <si>
    <t>B1</t>
  </si>
  <si>
    <t>C2</t>
  </si>
  <si>
    <t>B2</t>
  </si>
  <si>
    <t>C1</t>
  </si>
  <si>
    <t>D2</t>
  </si>
  <si>
    <t>D1</t>
  </si>
  <si>
    <t>M</t>
  </si>
  <si>
    <t>ANSHUMAN KUMAR SINGH</t>
  </si>
  <si>
    <t>AASHUTOSH VERMA</t>
  </si>
  <si>
    <t>F</t>
  </si>
  <si>
    <t>G SANDHYA REDDY</t>
  </si>
  <si>
    <t>JAYANT KUMAR SAHU</t>
  </si>
  <si>
    <t>MADDU SHIRISHA</t>
  </si>
  <si>
    <t>MAHIMA PRASAD</t>
  </si>
  <si>
    <t>N HANEESHA REDDY</t>
  </si>
  <si>
    <t>O PRIYADARSHINI</t>
  </si>
  <si>
    <t>P DHANISH NAIDU</t>
  </si>
  <si>
    <t>PRIYANSH SAHU</t>
  </si>
  <si>
    <t>RAHUL TELAM</t>
  </si>
  <si>
    <t>SACHIN KUMAR GOTE</t>
  </si>
  <si>
    <t>SAHIL GUPTA</t>
  </si>
  <si>
    <t>SHRUTI YADAV</t>
  </si>
  <si>
    <t>VED KUMAR YADAV</t>
  </si>
  <si>
    <t>VISHALAKSHYA TIWARI</t>
  </si>
  <si>
    <t>AMAN KUMAR NAG</t>
  </si>
  <si>
    <t>AMAN KUMAR RATRE</t>
  </si>
  <si>
    <t>BABITA BAGHEL</t>
  </si>
  <si>
    <t>DEVIKI</t>
  </si>
  <si>
    <t>DOLLEY TIWARI</t>
  </si>
  <si>
    <t>DURGA</t>
  </si>
  <si>
    <t>DURGESH BAGHEL</t>
  </si>
  <si>
    <t>G ASHISH</t>
  </si>
  <si>
    <t>HEENA PODYAMI</t>
  </si>
  <si>
    <t>JISUDAN NAYAK</t>
  </si>
  <si>
    <t>JOSHNA BADDHAN</t>
  </si>
  <si>
    <t>KAJAL DAHARIYA</t>
  </si>
  <si>
    <t>LUCKY PATEL</t>
  </si>
  <si>
    <t>MANITA KASHYAP</t>
  </si>
  <si>
    <t>MEENAL MARKAM</t>
  </si>
  <si>
    <t>NACHIKETHA P</t>
  </si>
  <si>
    <t>OJASHWEE GAWDE</t>
  </si>
  <si>
    <t>POOJA THAKUR</t>
  </si>
  <si>
    <t>PRATAP NETAM</t>
  </si>
  <si>
    <t>RANJITH GANDA</t>
  </si>
  <si>
    <t>ROHAN SOMA</t>
  </si>
  <si>
    <t>SHIFA SHEIKH</t>
  </si>
  <si>
    <t>SHUWANSHI RAWTE</t>
  </si>
  <si>
    <t>TANISH YADAV</t>
  </si>
  <si>
    <t>VAIBHAV MISHRA</t>
  </si>
  <si>
    <t>VISHAL ROY</t>
  </si>
  <si>
    <t>YAMAN KUMAR SAHU</t>
  </si>
  <si>
    <t>S.NO.</t>
  </si>
  <si>
    <t>SUB- SOCIAL SC
087</t>
  </si>
  <si>
    <t>SUB-SCIENCE
086</t>
  </si>
  <si>
    <t>SUB-MATH
041/241</t>
  </si>
  <si>
    <t>SUB-HINDI/SKT
002/122</t>
  </si>
  <si>
    <t>SR. NO.</t>
  </si>
  <si>
    <t>CODE</t>
  </si>
  <si>
    <t>SUBJECT</t>
  </si>
  <si>
    <t>APPEARED</t>
  </si>
  <si>
    <t>PASSED</t>
  </si>
  <si>
    <t>%</t>
  </si>
  <si>
    <t>E</t>
  </si>
  <si>
    <t>PI</t>
  </si>
  <si>
    <t>HINDI</t>
  </si>
  <si>
    <t>ENGLISH</t>
  </si>
  <si>
    <t>MATHS</t>
  </si>
  <si>
    <t>SCIENCE</t>
  </si>
  <si>
    <t>SOCIAL SCIENCE</t>
  </si>
  <si>
    <t>SANSKRIT</t>
  </si>
  <si>
    <t>041/241</t>
  </si>
  <si>
    <t>TOTAL</t>
  </si>
  <si>
    <t>SUB-ENG
184</t>
  </si>
  <si>
    <t>No. Of Students</t>
  </si>
  <si>
    <t>Number of passed students securing %age between-(out of 100)</t>
  </si>
  <si>
    <t>App.</t>
  </si>
  <si>
    <t>Pass.</t>
  </si>
  <si>
    <t>Pass%</t>
  </si>
  <si>
    <t>Fail</t>
  </si>
  <si>
    <t>33% to 44.9%</t>
  </si>
  <si>
    <t>45% to 59.9%</t>
  </si>
  <si>
    <t>60% to 74.9%</t>
  </si>
  <si>
    <t>75% to 89.9%</t>
  </si>
  <si>
    <t>90% &amp; above</t>
  </si>
  <si>
    <t>SUBJECTS</t>
  </si>
  <si>
    <t>SOCIAL SC.</t>
  </si>
  <si>
    <t>CLASS X RESULT ANALYSIS 2020-21</t>
  </si>
  <si>
    <t>above 90%</t>
  </si>
  <si>
    <t>BETWEEN 60 TO 75%</t>
  </si>
  <si>
    <t>BETWEEN 45 TO 60</t>
  </si>
  <si>
    <t>BETWEEN 75 TO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</si>
</sst>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Palatino"/>
      <family val="1"/>
    </font>
    <font>
      <b/>
      <sz val="9.35"/>
      <color rgb="FF000000"/>
      <name val="Palatino"/>
      <family val="1"/>
    </font>
    <font>
      <sz val="10"/>
      <color rgb="FF000000"/>
      <name val="Palatino"/>
      <family val="1"/>
    </font>
    <font>
      <sz val="9"/>
      <color rgb="FF000000"/>
      <name val="Palatino"/>
      <family val="1"/>
    </font>
    <font>
      <b/>
      <i/>
      <sz val="9"/>
      <color rgb="FF000000"/>
      <name val="Palatino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X50" sqref="X50"/>
    </sheetView>
  </sheetViews>
  <sheetFormatPr defaultRowHeight="15"/>
  <cols>
    <col min="1" max="1" width="4.85546875" customWidth="1"/>
    <col min="2" max="2" width="12.28515625" bestFit="1" customWidth="1"/>
    <col min="3" max="3" width="5.140625" customWidth="1"/>
    <col min="4" max="4" width="21.85546875" customWidth="1"/>
    <col min="5" max="5" width="8.140625" customWidth="1"/>
    <col min="6" max="6" width="7.7109375" customWidth="1"/>
    <col min="7" max="7" width="5.42578125" customWidth="1"/>
    <col min="8" max="8" width="6.42578125" customWidth="1"/>
    <col min="9" max="9" width="6.7109375" customWidth="1"/>
    <col min="10" max="10" width="6.140625" customWidth="1"/>
    <col min="11" max="11" width="7.28515625" customWidth="1"/>
    <col min="12" max="12" width="7.140625" customWidth="1"/>
    <col min="13" max="13" width="8" customWidth="1"/>
    <col min="14" max="14" width="6.5703125" customWidth="1"/>
    <col min="15" max="15" width="8.85546875" customWidth="1"/>
    <col min="16" max="16" width="7.7109375" customWidth="1"/>
    <col min="17" max="17" width="8" customWidth="1"/>
    <col min="18" max="18" width="5" customWidth="1"/>
  </cols>
  <sheetData>
    <row r="1" spans="1:21" ht="23.25">
      <c r="A1" s="24" t="s">
        <v>94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1" ht="45">
      <c r="A2" s="13" t="s">
        <v>59</v>
      </c>
      <c r="B2" s="13" t="s">
        <v>0</v>
      </c>
      <c r="C2" s="13" t="s">
        <v>1</v>
      </c>
      <c r="D2" s="13" t="s">
        <v>2</v>
      </c>
      <c r="E2" s="27" t="s">
        <v>80</v>
      </c>
      <c r="F2" s="28"/>
      <c r="G2" s="27" t="s">
        <v>63</v>
      </c>
      <c r="H2" s="28"/>
      <c r="I2" s="27" t="s">
        <v>62</v>
      </c>
      <c r="J2" s="28"/>
      <c r="K2" s="27" t="s">
        <v>61</v>
      </c>
      <c r="L2" s="28"/>
      <c r="M2" s="27" t="s">
        <v>60</v>
      </c>
      <c r="N2" s="28"/>
      <c r="O2" s="15" t="s">
        <v>3</v>
      </c>
      <c r="P2" s="15" t="s">
        <v>4</v>
      </c>
      <c r="Q2" s="13" t="s">
        <v>5</v>
      </c>
    </row>
    <row r="3" spans="1:21" ht="15.75">
      <c r="A3" s="1">
        <v>1</v>
      </c>
      <c r="B3" s="2">
        <v>12185323</v>
      </c>
      <c r="C3" s="1" t="s">
        <v>14</v>
      </c>
      <c r="D3" s="1" t="s">
        <v>25</v>
      </c>
      <c r="E3" s="5">
        <v>100</v>
      </c>
      <c r="F3" s="5" t="s">
        <v>6</v>
      </c>
      <c r="G3" s="5">
        <v>99</v>
      </c>
      <c r="H3" s="5" t="s">
        <v>6</v>
      </c>
      <c r="I3" s="5">
        <v>100</v>
      </c>
      <c r="J3" s="5" t="s">
        <v>6</v>
      </c>
      <c r="K3" s="5">
        <v>99</v>
      </c>
      <c r="L3" s="5" t="s">
        <v>6</v>
      </c>
      <c r="M3" s="5">
        <v>99</v>
      </c>
      <c r="N3" s="5" t="s">
        <v>6</v>
      </c>
      <c r="O3" s="5">
        <f t="shared" ref="O3:O45" si="0">E3+G3+I3+K3+M3</f>
        <v>497</v>
      </c>
      <c r="P3" s="5">
        <v>500</v>
      </c>
      <c r="Q3" s="5">
        <f t="shared" ref="Q3:Q45" si="1">O3/P3*100</f>
        <v>99.4</v>
      </c>
      <c r="R3" s="23" t="s">
        <v>95</v>
      </c>
    </row>
    <row r="4" spans="1:21" ht="15.75">
      <c r="A4" s="3">
        <v>2</v>
      </c>
      <c r="B4" s="4">
        <v>12185321</v>
      </c>
      <c r="C4" s="3" t="s">
        <v>17</v>
      </c>
      <c r="D4" s="3" t="s">
        <v>23</v>
      </c>
      <c r="E4" s="6">
        <v>98</v>
      </c>
      <c r="F4" s="6" t="s">
        <v>6</v>
      </c>
      <c r="G4" s="6">
        <v>100</v>
      </c>
      <c r="H4" s="6" t="s">
        <v>6</v>
      </c>
      <c r="I4" s="6">
        <v>97</v>
      </c>
      <c r="J4" s="6" t="s">
        <v>6</v>
      </c>
      <c r="K4" s="6">
        <v>98</v>
      </c>
      <c r="L4" s="6" t="s">
        <v>6</v>
      </c>
      <c r="M4" s="6">
        <v>99</v>
      </c>
      <c r="N4" s="6" t="s">
        <v>6</v>
      </c>
      <c r="O4" s="6">
        <f t="shared" si="0"/>
        <v>492</v>
      </c>
      <c r="P4" s="6">
        <v>500</v>
      </c>
      <c r="Q4" s="6">
        <f t="shared" si="1"/>
        <v>98.4</v>
      </c>
      <c r="R4" s="23"/>
    </row>
    <row r="5" spans="1:21" ht="15.75">
      <c r="A5" s="1">
        <v>3</v>
      </c>
      <c r="B5" s="2">
        <v>12185316</v>
      </c>
      <c r="C5" s="1" t="s">
        <v>17</v>
      </c>
      <c r="D5" s="1" t="s">
        <v>18</v>
      </c>
      <c r="E5" s="5">
        <v>94</v>
      </c>
      <c r="F5" s="5" t="s">
        <v>6</v>
      </c>
      <c r="G5" s="5">
        <v>91</v>
      </c>
      <c r="H5" s="5" t="s">
        <v>7</v>
      </c>
      <c r="I5" s="5">
        <v>97</v>
      </c>
      <c r="J5" s="5" t="s">
        <v>6</v>
      </c>
      <c r="K5" s="5">
        <v>95</v>
      </c>
      <c r="L5" s="5" t="s">
        <v>6</v>
      </c>
      <c r="M5" s="5">
        <v>98</v>
      </c>
      <c r="N5" s="5" t="s">
        <v>6</v>
      </c>
      <c r="O5" s="5">
        <f t="shared" si="0"/>
        <v>475</v>
      </c>
      <c r="P5" s="5">
        <v>500</v>
      </c>
      <c r="Q5" s="5">
        <f t="shared" si="1"/>
        <v>95</v>
      </c>
      <c r="R5" s="23"/>
    </row>
    <row r="6" spans="1:21" ht="15.75">
      <c r="A6" s="3">
        <v>4</v>
      </c>
      <c r="B6" s="4">
        <v>12185319</v>
      </c>
      <c r="C6" s="3" t="s">
        <v>17</v>
      </c>
      <c r="D6" s="3" t="s">
        <v>21</v>
      </c>
      <c r="E6" s="6">
        <v>95</v>
      </c>
      <c r="F6" s="6" t="s">
        <v>6</v>
      </c>
      <c r="G6" s="6">
        <v>95</v>
      </c>
      <c r="H6" s="6" t="s">
        <v>6</v>
      </c>
      <c r="I6" s="6">
        <v>94</v>
      </c>
      <c r="J6" s="6" t="s">
        <v>6</v>
      </c>
      <c r="K6" s="6">
        <v>91</v>
      </c>
      <c r="L6" s="6" t="s">
        <v>6</v>
      </c>
      <c r="M6" s="6">
        <v>94</v>
      </c>
      <c r="N6" s="6" t="s">
        <v>6</v>
      </c>
      <c r="O6" s="6">
        <f t="shared" si="0"/>
        <v>469</v>
      </c>
      <c r="P6" s="6">
        <v>500</v>
      </c>
      <c r="Q6" s="6">
        <f t="shared" si="1"/>
        <v>93.8</v>
      </c>
      <c r="R6" s="23"/>
    </row>
    <row r="7" spans="1:21" ht="15.75">
      <c r="A7" s="1">
        <v>5</v>
      </c>
      <c r="B7" s="2">
        <v>12185314</v>
      </c>
      <c r="C7" s="1" t="s">
        <v>14</v>
      </c>
      <c r="D7" s="1" t="s">
        <v>15</v>
      </c>
      <c r="E7" s="5">
        <v>91</v>
      </c>
      <c r="F7" s="5" t="s">
        <v>7</v>
      </c>
      <c r="G7" s="5">
        <v>86</v>
      </c>
      <c r="H7" s="5" t="s">
        <v>7</v>
      </c>
      <c r="I7" s="5">
        <v>94</v>
      </c>
      <c r="J7" s="5" t="s">
        <v>6</v>
      </c>
      <c r="K7" s="5">
        <v>94</v>
      </c>
      <c r="L7" s="5" t="s">
        <v>6</v>
      </c>
      <c r="M7" s="5">
        <v>94</v>
      </c>
      <c r="N7" s="5" t="s">
        <v>6</v>
      </c>
      <c r="O7" s="5">
        <f t="shared" si="0"/>
        <v>459</v>
      </c>
      <c r="P7" s="5">
        <v>500</v>
      </c>
      <c r="Q7" s="5">
        <f t="shared" si="1"/>
        <v>91.8</v>
      </c>
      <c r="R7" s="23"/>
    </row>
    <row r="8" spans="1:21" ht="15.75">
      <c r="A8" s="3">
        <v>6</v>
      </c>
      <c r="B8" s="4">
        <v>12185318</v>
      </c>
      <c r="C8" s="3" t="s">
        <v>17</v>
      </c>
      <c r="D8" s="3" t="s">
        <v>20</v>
      </c>
      <c r="E8" s="6">
        <v>95</v>
      </c>
      <c r="F8" s="6" t="s">
        <v>6</v>
      </c>
      <c r="G8" s="6">
        <v>89</v>
      </c>
      <c r="H8" s="6" t="s">
        <v>7</v>
      </c>
      <c r="I8" s="6">
        <v>91</v>
      </c>
      <c r="J8" s="6" t="s">
        <v>6</v>
      </c>
      <c r="K8" s="6">
        <v>84</v>
      </c>
      <c r="L8" s="6" t="s">
        <v>7</v>
      </c>
      <c r="M8" s="6">
        <v>99</v>
      </c>
      <c r="N8" s="6" t="s">
        <v>6</v>
      </c>
      <c r="O8" s="6">
        <f t="shared" si="0"/>
        <v>458</v>
      </c>
      <c r="P8" s="6">
        <v>500</v>
      </c>
      <c r="Q8" s="6">
        <f t="shared" si="1"/>
        <v>91.600000000000009</v>
      </c>
      <c r="R8" s="23"/>
    </row>
    <row r="9" spans="1:21" ht="15.75">
      <c r="A9" s="1">
        <v>7</v>
      </c>
      <c r="B9" s="2">
        <v>12185322</v>
      </c>
      <c r="C9" s="1" t="s">
        <v>14</v>
      </c>
      <c r="D9" s="1" t="s">
        <v>24</v>
      </c>
      <c r="E9" s="5">
        <v>96</v>
      </c>
      <c r="F9" s="5" t="s">
        <v>6</v>
      </c>
      <c r="G9" s="5">
        <v>91</v>
      </c>
      <c r="H9" s="5" t="s">
        <v>7</v>
      </c>
      <c r="I9" s="5">
        <v>80</v>
      </c>
      <c r="J9" s="5" t="s">
        <v>7</v>
      </c>
      <c r="K9" s="5">
        <v>90</v>
      </c>
      <c r="L9" s="5" t="s">
        <v>6</v>
      </c>
      <c r="M9" s="5">
        <v>93</v>
      </c>
      <c r="N9" s="5" t="s">
        <v>7</v>
      </c>
      <c r="O9" s="5">
        <f t="shared" si="0"/>
        <v>450</v>
      </c>
      <c r="P9" s="5">
        <v>500</v>
      </c>
      <c r="Q9" s="5">
        <f t="shared" si="1"/>
        <v>90</v>
      </c>
      <c r="R9" s="23"/>
    </row>
    <row r="10" spans="1:21" ht="15.75">
      <c r="A10" s="3">
        <v>8</v>
      </c>
      <c r="B10" s="4">
        <v>12185329</v>
      </c>
      <c r="C10" s="3" t="s">
        <v>14</v>
      </c>
      <c r="D10" s="3" t="s">
        <v>31</v>
      </c>
      <c r="E10" s="6">
        <v>88</v>
      </c>
      <c r="F10" s="6" t="s">
        <v>7</v>
      </c>
      <c r="G10" s="6">
        <v>84</v>
      </c>
      <c r="H10" s="6" t="s">
        <v>8</v>
      </c>
      <c r="I10" s="6">
        <v>88</v>
      </c>
      <c r="J10" s="6" t="s">
        <v>7</v>
      </c>
      <c r="K10" s="6">
        <v>92</v>
      </c>
      <c r="L10" s="6" t="s">
        <v>6</v>
      </c>
      <c r="M10" s="6">
        <v>91</v>
      </c>
      <c r="N10" s="6" t="s">
        <v>7</v>
      </c>
      <c r="O10" s="6">
        <f t="shared" si="0"/>
        <v>443</v>
      </c>
      <c r="P10" s="6">
        <v>500</v>
      </c>
      <c r="Q10" s="6">
        <f t="shared" si="1"/>
        <v>88.6</v>
      </c>
      <c r="R10" s="23" t="s">
        <v>98</v>
      </c>
    </row>
    <row r="11" spans="1:21" ht="15.75">
      <c r="A11" s="1">
        <v>9</v>
      </c>
      <c r="B11" s="2">
        <v>12185320</v>
      </c>
      <c r="C11" s="1" t="s">
        <v>17</v>
      </c>
      <c r="D11" s="1" t="s">
        <v>22</v>
      </c>
      <c r="E11" s="5">
        <v>95</v>
      </c>
      <c r="F11" s="5" t="s">
        <v>6</v>
      </c>
      <c r="G11" s="5">
        <v>86</v>
      </c>
      <c r="H11" s="5" t="s">
        <v>7</v>
      </c>
      <c r="I11" s="5">
        <v>94</v>
      </c>
      <c r="J11" s="5" t="s">
        <v>6</v>
      </c>
      <c r="K11" s="5">
        <v>82</v>
      </c>
      <c r="L11" s="5" t="s">
        <v>7</v>
      </c>
      <c r="M11" s="5">
        <v>85</v>
      </c>
      <c r="N11" s="5" t="s">
        <v>8</v>
      </c>
      <c r="O11" s="5">
        <f t="shared" si="0"/>
        <v>442</v>
      </c>
      <c r="P11" s="5">
        <v>500</v>
      </c>
      <c r="Q11" s="5">
        <f t="shared" si="1"/>
        <v>88.4</v>
      </c>
      <c r="R11" s="23"/>
      <c r="U11" s="7"/>
    </row>
    <row r="12" spans="1:21" ht="15.75">
      <c r="A12" s="3">
        <v>10</v>
      </c>
      <c r="B12" s="4">
        <v>12185327</v>
      </c>
      <c r="C12" s="3" t="s">
        <v>17</v>
      </c>
      <c r="D12" s="3" t="s">
        <v>29</v>
      </c>
      <c r="E12" s="6">
        <v>94</v>
      </c>
      <c r="F12" s="6" t="s">
        <v>6</v>
      </c>
      <c r="G12" s="6">
        <v>90</v>
      </c>
      <c r="H12" s="6" t="s">
        <v>7</v>
      </c>
      <c r="I12" s="6">
        <v>89</v>
      </c>
      <c r="J12" s="6" t="s">
        <v>7</v>
      </c>
      <c r="K12" s="6">
        <v>83</v>
      </c>
      <c r="L12" s="6" t="s">
        <v>7</v>
      </c>
      <c r="M12" s="6">
        <v>84</v>
      </c>
      <c r="N12" s="6" t="s">
        <v>8</v>
      </c>
      <c r="O12" s="6">
        <f t="shared" si="0"/>
        <v>440</v>
      </c>
      <c r="P12" s="6">
        <v>500</v>
      </c>
      <c r="Q12" s="6">
        <f t="shared" si="1"/>
        <v>88</v>
      </c>
      <c r="R12" s="23"/>
    </row>
    <row r="13" spans="1:21" ht="15.75">
      <c r="A13" s="1">
        <v>11</v>
      </c>
      <c r="B13" s="2">
        <v>12185315</v>
      </c>
      <c r="C13" s="1" t="s">
        <v>14</v>
      </c>
      <c r="D13" s="1" t="s">
        <v>16</v>
      </c>
      <c r="E13" s="5">
        <v>84</v>
      </c>
      <c r="F13" s="5" t="s">
        <v>8</v>
      </c>
      <c r="G13" s="5">
        <v>88</v>
      </c>
      <c r="H13" s="5" t="s">
        <v>7</v>
      </c>
      <c r="I13" s="5">
        <v>89</v>
      </c>
      <c r="J13" s="5" t="s">
        <v>7</v>
      </c>
      <c r="K13" s="5">
        <v>84</v>
      </c>
      <c r="L13" s="5" t="s">
        <v>7</v>
      </c>
      <c r="M13" s="5">
        <v>87</v>
      </c>
      <c r="N13" s="5" t="s">
        <v>8</v>
      </c>
      <c r="O13" s="5">
        <f t="shared" si="0"/>
        <v>432</v>
      </c>
      <c r="P13" s="5">
        <v>500</v>
      </c>
      <c r="Q13" s="5">
        <f t="shared" si="1"/>
        <v>86.4</v>
      </c>
      <c r="R13" s="23"/>
    </row>
    <row r="14" spans="1:21" ht="15.75">
      <c r="A14" s="3">
        <v>12</v>
      </c>
      <c r="B14" s="4">
        <v>12185328</v>
      </c>
      <c r="C14" s="3" t="s">
        <v>14</v>
      </c>
      <c r="D14" s="3" t="s">
        <v>30</v>
      </c>
      <c r="E14" s="6">
        <v>95</v>
      </c>
      <c r="F14" s="6" t="s">
        <v>6</v>
      </c>
      <c r="G14" s="6">
        <v>64</v>
      </c>
      <c r="H14" s="6" t="s">
        <v>9</v>
      </c>
      <c r="I14" s="6">
        <v>90</v>
      </c>
      <c r="J14" s="6" t="s">
        <v>7</v>
      </c>
      <c r="K14" s="6">
        <v>92</v>
      </c>
      <c r="L14" s="6" t="s">
        <v>6</v>
      </c>
      <c r="M14" s="6">
        <v>91</v>
      </c>
      <c r="N14" s="6" t="s">
        <v>7</v>
      </c>
      <c r="O14" s="6">
        <f t="shared" si="0"/>
        <v>432</v>
      </c>
      <c r="P14" s="6">
        <v>500</v>
      </c>
      <c r="Q14" s="6">
        <f t="shared" si="1"/>
        <v>86.4</v>
      </c>
      <c r="R14" s="23"/>
    </row>
    <row r="15" spans="1:21" ht="15.75">
      <c r="A15" s="1">
        <v>13</v>
      </c>
      <c r="B15" s="2">
        <v>12185317</v>
      </c>
      <c r="C15" s="1" t="s">
        <v>14</v>
      </c>
      <c r="D15" s="1" t="s">
        <v>19</v>
      </c>
      <c r="E15" s="5">
        <v>89</v>
      </c>
      <c r="F15" s="5" t="s">
        <v>7</v>
      </c>
      <c r="G15" s="5">
        <v>89</v>
      </c>
      <c r="H15" s="5" t="s">
        <v>7</v>
      </c>
      <c r="I15" s="5">
        <v>89</v>
      </c>
      <c r="J15" s="5" t="s">
        <v>7</v>
      </c>
      <c r="K15" s="5">
        <v>80</v>
      </c>
      <c r="L15" s="5" t="s">
        <v>7</v>
      </c>
      <c r="M15" s="5">
        <v>81</v>
      </c>
      <c r="N15" s="5" t="s">
        <v>10</v>
      </c>
      <c r="O15" s="5">
        <f t="shared" si="0"/>
        <v>428</v>
      </c>
      <c r="P15" s="5">
        <v>500</v>
      </c>
      <c r="Q15" s="5">
        <f t="shared" si="1"/>
        <v>85.6</v>
      </c>
      <c r="R15" s="23"/>
    </row>
    <row r="16" spans="1:21" ht="15.75">
      <c r="A16" s="3">
        <v>14</v>
      </c>
      <c r="B16" s="4">
        <v>12185326</v>
      </c>
      <c r="C16" s="3" t="s">
        <v>14</v>
      </c>
      <c r="D16" s="3" t="s">
        <v>28</v>
      </c>
      <c r="E16" s="6">
        <v>95</v>
      </c>
      <c r="F16" s="6" t="s">
        <v>6</v>
      </c>
      <c r="G16" s="6">
        <v>87</v>
      </c>
      <c r="H16" s="6" t="s">
        <v>7</v>
      </c>
      <c r="I16" s="6">
        <v>89</v>
      </c>
      <c r="J16" s="6" t="s">
        <v>7</v>
      </c>
      <c r="K16" s="6">
        <v>68</v>
      </c>
      <c r="L16" s="6" t="s">
        <v>10</v>
      </c>
      <c r="M16" s="6">
        <v>83</v>
      </c>
      <c r="N16" s="6" t="s">
        <v>8</v>
      </c>
      <c r="O16" s="6">
        <f t="shared" si="0"/>
        <v>422</v>
      </c>
      <c r="P16" s="6">
        <v>500</v>
      </c>
      <c r="Q16" s="6">
        <f t="shared" si="1"/>
        <v>84.399999999999991</v>
      </c>
      <c r="R16" s="23"/>
    </row>
    <row r="17" spans="1:18" ht="15.75">
      <c r="A17" s="1">
        <v>15</v>
      </c>
      <c r="B17" s="2">
        <v>12185324</v>
      </c>
      <c r="C17" s="1" t="s">
        <v>14</v>
      </c>
      <c r="D17" s="1" t="s">
        <v>26</v>
      </c>
      <c r="E17" s="5">
        <v>84</v>
      </c>
      <c r="F17" s="5" t="s">
        <v>8</v>
      </c>
      <c r="G17" s="5">
        <v>83</v>
      </c>
      <c r="H17" s="5" t="s">
        <v>8</v>
      </c>
      <c r="I17" s="5">
        <v>92</v>
      </c>
      <c r="J17" s="5" t="s">
        <v>6</v>
      </c>
      <c r="K17" s="5">
        <v>69</v>
      </c>
      <c r="L17" s="5" t="s">
        <v>10</v>
      </c>
      <c r="M17" s="5">
        <v>91</v>
      </c>
      <c r="N17" s="5" t="s">
        <v>7</v>
      </c>
      <c r="O17" s="5">
        <f t="shared" si="0"/>
        <v>419</v>
      </c>
      <c r="P17" s="5">
        <v>500</v>
      </c>
      <c r="Q17" s="5">
        <f t="shared" si="1"/>
        <v>83.8</v>
      </c>
      <c r="R17" s="23"/>
    </row>
    <row r="18" spans="1:18" ht="15.75">
      <c r="A18" s="3">
        <v>16</v>
      </c>
      <c r="B18" s="4">
        <v>12185352</v>
      </c>
      <c r="C18" s="3" t="s">
        <v>17</v>
      </c>
      <c r="D18" s="3" t="s">
        <v>54</v>
      </c>
      <c r="E18" s="6">
        <v>93</v>
      </c>
      <c r="F18" s="6" t="s">
        <v>6</v>
      </c>
      <c r="G18" s="6">
        <v>95</v>
      </c>
      <c r="H18" s="6" t="s">
        <v>6</v>
      </c>
      <c r="I18" s="6">
        <v>55</v>
      </c>
      <c r="J18" s="6" t="s">
        <v>11</v>
      </c>
      <c r="K18" s="6">
        <v>82</v>
      </c>
      <c r="L18" s="6" t="s">
        <v>7</v>
      </c>
      <c r="M18" s="6">
        <v>84</v>
      </c>
      <c r="N18" s="6" t="s">
        <v>8</v>
      </c>
      <c r="O18" s="6">
        <f t="shared" si="0"/>
        <v>409</v>
      </c>
      <c r="P18" s="6">
        <v>500</v>
      </c>
      <c r="Q18" s="6">
        <f t="shared" si="1"/>
        <v>81.8</v>
      </c>
      <c r="R18" s="23"/>
    </row>
    <row r="19" spans="1:18" ht="15.75">
      <c r="A19" s="1">
        <v>17</v>
      </c>
      <c r="B19" s="2">
        <v>12185340</v>
      </c>
      <c r="C19" s="1" t="s">
        <v>17</v>
      </c>
      <c r="D19" s="1" t="s">
        <v>42</v>
      </c>
      <c r="E19" s="5">
        <v>90</v>
      </c>
      <c r="F19" s="5" t="s">
        <v>7</v>
      </c>
      <c r="G19" s="5">
        <v>90</v>
      </c>
      <c r="H19" s="5" t="s">
        <v>7</v>
      </c>
      <c r="I19" s="5">
        <v>75</v>
      </c>
      <c r="J19" s="5" t="s">
        <v>8</v>
      </c>
      <c r="K19" s="5">
        <v>73</v>
      </c>
      <c r="L19" s="5" t="s">
        <v>8</v>
      </c>
      <c r="M19" s="5">
        <v>77</v>
      </c>
      <c r="N19" s="5" t="s">
        <v>10</v>
      </c>
      <c r="O19" s="5">
        <f t="shared" si="0"/>
        <v>405</v>
      </c>
      <c r="P19" s="5">
        <v>500</v>
      </c>
      <c r="Q19" s="5">
        <f t="shared" si="1"/>
        <v>81</v>
      </c>
      <c r="R19" s="23"/>
    </row>
    <row r="20" spans="1:18" ht="15.75">
      <c r="A20" s="3">
        <v>18</v>
      </c>
      <c r="B20" s="4">
        <v>12185346</v>
      </c>
      <c r="C20" s="3" t="s">
        <v>17</v>
      </c>
      <c r="D20" s="3" t="s">
        <v>48</v>
      </c>
      <c r="E20" s="6">
        <v>83</v>
      </c>
      <c r="F20" s="6" t="s">
        <v>8</v>
      </c>
      <c r="G20" s="6">
        <v>70</v>
      </c>
      <c r="H20" s="6" t="s">
        <v>11</v>
      </c>
      <c r="I20" s="6">
        <v>76</v>
      </c>
      <c r="J20" s="6" t="s">
        <v>8</v>
      </c>
      <c r="K20" s="6">
        <v>83</v>
      </c>
      <c r="L20" s="6" t="s">
        <v>7</v>
      </c>
      <c r="M20" s="6">
        <v>90</v>
      </c>
      <c r="N20" s="6" t="s">
        <v>7</v>
      </c>
      <c r="O20" s="6">
        <f t="shared" si="0"/>
        <v>402</v>
      </c>
      <c r="P20" s="6">
        <v>500</v>
      </c>
      <c r="Q20" s="6">
        <f t="shared" si="1"/>
        <v>80.400000000000006</v>
      </c>
      <c r="R20" s="23"/>
    </row>
    <row r="21" spans="1:18" ht="15.75">
      <c r="A21" s="1">
        <v>19</v>
      </c>
      <c r="B21" s="2">
        <v>12185351</v>
      </c>
      <c r="C21" s="1" t="s">
        <v>17</v>
      </c>
      <c r="D21" s="1" t="s">
        <v>53</v>
      </c>
      <c r="E21" s="5">
        <v>90</v>
      </c>
      <c r="F21" s="5" t="s">
        <v>7</v>
      </c>
      <c r="G21" s="5">
        <v>85</v>
      </c>
      <c r="H21" s="5" t="s">
        <v>8</v>
      </c>
      <c r="I21" s="5">
        <v>74</v>
      </c>
      <c r="J21" s="5" t="s">
        <v>8</v>
      </c>
      <c r="K21" s="5">
        <v>72</v>
      </c>
      <c r="L21" s="5" t="s">
        <v>8</v>
      </c>
      <c r="M21" s="5">
        <v>79</v>
      </c>
      <c r="N21" s="5" t="s">
        <v>10</v>
      </c>
      <c r="O21" s="5">
        <f t="shared" si="0"/>
        <v>400</v>
      </c>
      <c r="P21" s="5">
        <v>500</v>
      </c>
      <c r="Q21" s="5">
        <f t="shared" si="1"/>
        <v>80</v>
      </c>
      <c r="R21" s="23"/>
    </row>
    <row r="22" spans="1:18" ht="15.75">
      <c r="A22" s="3">
        <v>20</v>
      </c>
      <c r="B22" s="4">
        <v>12185356</v>
      </c>
      <c r="C22" s="3" t="s">
        <v>14</v>
      </c>
      <c r="D22" s="3" t="s">
        <v>58</v>
      </c>
      <c r="E22" s="6">
        <v>95</v>
      </c>
      <c r="F22" s="6" t="s">
        <v>6</v>
      </c>
      <c r="G22" s="6">
        <v>85</v>
      </c>
      <c r="H22" s="6" t="s">
        <v>8</v>
      </c>
      <c r="I22" s="6">
        <v>80</v>
      </c>
      <c r="J22" s="6" t="s">
        <v>7</v>
      </c>
      <c r="K22" s="6">
        <v>53</v>
      </c>
      <c r="L22" s="6" t="s">
        <v>11</v>
      </c>
      <c r="M22" s="6">
        <v>83</v>
      </c>
      <c r="N22" s="6" t="s">
        <v>8</v>
      </c>
      <c r="O22" s="6">
        <f t="shared" si="0"/>
        <v>396</v>
      </c>
      <c r="P22" s="6">
        <v>500</v>
      </c>
      <c r="Q22" s="6">
        <f t="shared" si="1"/>
        <v>79.2</v>
      </c>
      <c r="R22" s="23"/>
    </row>
    <row r="23" spans="1:18" ht="15.75">
      <c r="A23" s="1">
        <v>21</v>
      </c>
      <c r="B23" s="2">
        <v>12185325</v>
      </c>
      <c r="C23" s="1" t="s">
        <v>14</v>
      </c>
      <c r="D23" s="1" t="s">
        <v>27</v>
      </c>
      <c r="E23" s="5">
        <v>90</v>
      </c>
      <c r="F23" s="5" t="s">
        <v>7</v>
      </c>
      <c r="G23" s="5">
        <v>76</v>
      </c>
      <c r="H23" s="5" t="s">
        <v>10</v>
      </c>
      <c r="I23" s="5">
        <v>92</v>
      </c>
      <c r="J23" s="5" t="s">
        <v>6</v>
      </c>
      <c r="K23" s="5">
        <v>58</v>
      </c>
      <c r="L23" s="5" t="s">
        <v>11</v>
      </c>
      <c r="M23" s="5">
        <v>79</v>
      </c>
      <c r="N23" s="5" t="s">
        <v>10</v>
      </c>
      <c r="O23" s="5">
        <f t="shared" si="0"/>
        <v>395</v>
      </c>
      <c r="P23" s="5">
        <v>500</v>
      </c>
      <c r="Q23" s="5">
        <f t="shared" si="1"/>
        <v>79</v>
      </c>
      <c r="R23" s="23"/>
    </row>
    <row r="24" spans="1:18" ht="15.75">
      <c r="A24" s="3">
        <v>22</v>
      </c>
      <c r="B24" s="4">
        <v>12185350</v>
      </c>
      <c r="C24" s="3" t="s">
        <v>14</v>
      </c>
      <c r="D24" s="3" t="s">
        <v>52</v>
      </c>
      <c r="E24" s="6">
        <v>82</v>
      </c>
      <c r="F24" s="6" t="s">
        <v>8</v>
      </c>
      <c r="G24" s="8">
        <v>95</v>
      </c>
      <c r="H24" s="8" t="s">
        <v>6</v>
      </c>
      <c r="I24" s="6">
        <v>70</v>
      </c>
      <c r="J24" s="6" t="s">
        <v>8</v>
      </c>
      <c r="K24" s="6">
        <v>70</v>
      </c>
      <c r="L24" s="6" t="s">
        <v>8</v>
      </c>
      <c r="M24" s="6">
        <v>77</v>
      </c>
      <c r="N24" s="6" t="s">
        <v>10</v>
      </c>
      <c r="O24" s="6">
        <f t="shared" si="0"/>
        <v>394</v>
      </c>
      <c r="P24" s="6">
        <v>500</v>
      </c>
      <c r="Q24" s="6">
        <f t="shared" si="1"/>
        <v>78.8</v>
      </c>
      <c r="R24" s="23"/>
    </row>
    <row r="25" spans="1:18" ht="15.75">
      <c r="A25" s="1">
        <v>23</v>
      </c>
      <c r="B25" s="2">
        <v>12185334</v>
      </c>
      <c r="C25" s="1" t="s">
        <v>17</v>
      </c>
      <c r="D25" s="1" t="s">
        <v>36</v>
      </c>
      <c r="E25" s="5">
        <v>84</v>
      </c>
      <c r="F25" s="5" t="s">
        <v>8</v>
      </c>
      <c r="G25" s="5">
        <v>79</v>
      </c>
      <c r="H25" s="5" t="s">
        <v>10</v>
      </c>
      <c r="I25" s="5">
        <v>71</v>
      </c>
      <c r="J25" s="5" t="s">
        <v>8</v>
      </c>
      <c r="K25" s="5">
        <v>74</v>
      </c>
      <c r="L25" s="5" t="s">
        <v>8</v>
      </c>
      <c r="M25" s="5">
        <v>81</v>
      </c>
      <c r="N25" s="5" t="s">
        <v>10</v>
      </c>
      <c r="O25" s="5">
        <f t="shared" si="0"/>
        <v>389</v>
      </c>
      <c r="P25" s="5">
        <v>500</v>
      </c>
      <c r="Q25" s="5">
        <f t="shared" si="1"/>
        <v>77.8</v>
      </c>
      <c r="R25" s="23"/>
    </row>
    <row r="26" spans="1:18" ht="15.75">
      <c r="A26" s="3">
        <v>24</v>
      </c>
      <c r="B26" s="4">
        <v>12185354</v>
      </c>
      <c r="C26" s="3" t="s">
        <v>14</v>
      </c>
      <c r="D26" s="3" t="s">
        <v>56</v>
      </c>
      <c r="E26" s="6">
        <v>71</v>
      </c>
      <c r="F26" s="6" t="s">
        <v>11</v>
      </c>
      <c r="G26" s="6">
        <v>85</v>
      </c>
      <c r="H26" s="6" t="s">
        <v>8</v>
      </c>
      <c r="I26" s="6">
        <v>88</v>
      </c>
      <c r="J26" s="6" t="s">
        <v>7</v>
      </c>
      <c r="K26" s="6">
        <v>71</v>
      </c>
      <c r="L26" s="6" t="s">
        <v>8</v>
      </c>
      <c r="M26" s="6">
        <v>73</v>
      </c>
      <c r="N26" s="6" t="s">
        <v>11</v>
      </c>
      <c r="O26" s="6">
        <f t="shared" si="0"/>
        <v>388</v>
      </c>
      <c r="P26" s="6">
        <v>500</v>
      </c>
      <c r="Q26" s="6">
        <f t="shared" si="1"/>
        <v>77.600000000000009</v>
      </c>
      <c r="R26" s="23"/>
    </row>
    <row r="27" spans="1:18" ht="15.75">
      <c r="A27" s="1">
        <v>25</v>
      </c>
      <c r="B27" s="2">
        <v>12185332</v>
      </c>
      <c r="C27" s="1" t="s">
        <v>17</v>
      </c>
      <c r="D27" s="1" t="s">
        <v>34</v>
      </c>
      <c r="E27" s="5">
        <v>83</v>
      </c>
      <c r="F27" s="5" t="s">
        <v>8</v>
      </c>
      <c r="G27" s="5">
        <v>82</v>
      </c>
      <c r="H27" s="5" t="s">
        <v>8</v>
      </c>
      <c r="I27" s="5">
        <v>64</v>
      </c>
      <c r="J27" s="5" t="s">
        <v>10</v>
      </c>
      <c r="K27" s="5">
        <v>68</v>
      </c>
      <c r="L27" s="5" t="s">
        <v>10</v>
      </c>
      <c r="M27" s="5">
        <v>76</v>
      </c>
      <c r="N27" s="5" t="s">
        <v>10</v>
      </c>
      <c r="O27" s="5">
        <f t="shared" si="0"/>
        <v>373</v>
      </c>
      <c r="P27" s="5">
        <v>500</v>
      </c>
      <c r="Q27" s="5">
        <f t="shared" si="1"/>
        <v>74.599999999999994</v>
      </c>
      <c r="R27" s="26" t="s">
        <v>96</v>
      </c>
    </row>
    <row r="28" spans="1:18" ht="15.75">
      <c r="A28" s="3">
        <v>26</v>
      </c>
      <c r="B28" s="4">
        <v>12185345</v>
      </c>
      <c r="C28" s="3" t="s">
        <v>14</v>
      </c>
      <c r="D28" s="3" t="s">
        <v>47</v>
      </c>
      <c r="E28" s="6">
        <v>83</v>
      </c>
      <c r="F28" s="6" t="s">
        <v>8</v>
      </c>
      <c r="G28" s="6">
        <v>75</v>
      </c>
      <c r="H28" s="6" t="s">
        <v>10</v>
      </c>
      <c r="I28" s="6">
        <v>74</v>
      </c>
      <c r="J28" s="6" t="s">
        <v>8</v>
      </c>
      <c r="K28" s="6">
        <v>57</v>
      </c>
      <c r="L28" s="6" t="s">
        <v>11</v>
      </c>
      <c r="M28" s="6">
        <v>76</v>
      </c>
      <c r="N28" s="6" t="s">
        <v>10</v>
      </c>
      <c r="O28" s="6">
        <f t="shared" si="0"/>
        <v>365</v>
      </c>
      <c r="P28" s="6">
        <v>500</v>
      </c>
      <c r="Q28" s="6">
        <f t="shared" si="1"/>
        <v>73</v>
      </c>
      <c r="R28" s="26"/>
    </row>
    <row r="29" spans="1:18" ht="15.75">
      <c r="A29" s="1">
        <v>27</v>
      </c>
      <c r="B29" s="2">
        <v>12185342</v>
      </c>
      <c r="C29" s="1" t="s">
        <v>14</v>
      </c>
      <c r="D29" s="1" t="s">
        <v>44</v>
      </c>
      <c r="E29" s="5">
        <v>80</v>
      </c>
      <c r="F29" s="5" t="s">
        <v>10</v>
      </c>
      <c r="G29" s="8">
        <v>87</v>
      </c>
      <c r="H29" s="8" t="s">
        <v>7</v>
      </c>
      <c r="I29" s="5">
        <v>51</v>
      </c>
      <c r="J29" s="5" t="s">
        <v>9</v>
      </c>
      <c r="K29" s="5">
        <v>58</v>
      </c>
      <c r="L29" s="5" t="s">
        <v>11</v>
      </c>
      <c r="M29" s="5">
        <v>79</v>
      </c>
      <c r="N29" s="5" t="s">
        <v>10</v>
      </c>
      <c r="O29" s="5">
        <f t="shared" si="0"/>
        <v>355</v>
      </c>
      <c r="P29" s="5">
        <v>500</v>
      </c>
      <c r="Q29" s="5">
        <f t="shared" si="1"/>
        <v>71</v>
      </c>
      <c r="R29" s="26"/>
    </row>
    <row r="30" spans="1:18" ht="15.75">
      <c r="A30" s="3">
        <v>28</v>
      </c>
      <c r="B30" s="4">
        <v>12185338</v>
      </c>
      <c r="C30" s="3" t="s">
        <v>17</v>
      </c>
      <c r="D30" s="3" t="s">
        <v>40</v>
      </c>
      <c r="E30" s="6">
        <v>82</v>
      </c>
      <c r="F30" s="6" t="s">
        <v>8</v>
      </c>
      <c r="G30" s="6">
        <v>79</v>
      </c>
      <c r="H30" s="6" t="s">
        <v>10</v>
      </c>
      <c r="I30" s="6">
        <v>38</v>
      </c>
      <c r="J30" s="6" t="s">
        <v>12</v>
      </c>
      <c r="K30" s="6">
        <v>67</v>
      </c>
      <c r="L30" s="6" t="s">
        <v>10</v>
      </c>
      <c r="M30" s="6">
        <v>66</v>
      </c>
      <c r="N30" s="6" t="s">
        <v>9</v>
      </c>
      <c r="O30" s="6">
        <f t="shared" si="0"/>
        <v>332</v>
      </c>
      <c r="P30" s="6">
        <v>500</v>
      </c>
      <c r="Q30" s="6">
        <f t="shared" si="1"/>
        <v>66.400000000000006</v>
      </c>
      <c r="R30" s="26"/>
    </row>
    <row r="31" spans="1:18" ht="15.75">
      <c r="A31" s="1">
        <v>29</v>
      </c>
      <c r="B31" s="2">
        <v>12185339</v>
      </c>
      <c r="C31" s="1" t="s">
        <v>14</v>
      </c>
      <c r="D31" s="1" t="s">
        <v>41</v>
      </c>
      <c r="E31" s="5">
        <v>70</v>
      </c>
      <c r="F31" s="5" t="s">
        <v>11</v>
      </c>
      <c r="G31" s="5">
        <v>54</v>
      </c>
      <c r="H31" s="5" t="s">
        <v>12</v>
      </c>
      <c r="I31" s="5">
        <v>49</v>
      </c>
      <c r="J31" s="5" t="s">
        <v>9</v>
      </c>
      <c r="K31" s="5">
        <v>80</v>
      </c>
      <c r="L31" s="5" t="s">
        <v>7</v>
      </c>
      <c r="M31" s="5">
        <v>72</v>
      </c>
      <c r="N31" s="5" t="s">
        <v>11</v>
      </c>
      <c r="O31" s="5">
        <f t="shared" si="0"/>
        <v>325</v>
      </c>
      <c r="P31" s="5">
        <v>500</v>
      </c>
      <c r="Q31" s="5">
        <f t="shared" si="1"/>
        <v>65</v>
      </c>
      <c r="R31" s="26"/>
    </row>
    <row r="32" spans="1:18" ht="15.75">
      <c r="A32" s="3">
        <v>30</v>
      </c>
      <c r="B32" s="4">
        <v>12185331</v>
      </c>
      <c r="C32" s="3" t="s">
        <v>14</v>
      </c>
      <c r="D32" s="3" t="s">
        <v>33</v>
      </c>
      <c r="E32" s="6">
        <v>58</v>
      </c>
      <c r="F32" s="6" t="s">
        <v>13</v>
      </c>
      <c r="G32" s="8">
        <v>88</v>
      </c>
      <c r="H32" s="8" t="s">
        <v>7</v>
      </c>
      <c r="I32" s="6">
        <v>49</v>
      </c>
      <c r="J32" s="6" t="s">
        <v>9</v>
      </c>
      <c r="K32" s="6">
        <v>39</v>
      </c>
      <c r="L32" s="6" t="s">
        <v>12</v>
      </c>
      <c r="M32" s="6">
        <v>71</v>
      </c>
      <c r="N32" s="6" t="s">
        <v>11</v>
      </c>
      <c r="O32" s="6">
        <f t="shared" si="0"/>
        <v>305</v>
      </c>
      <c r="P32" s="6">
        <v>500</v>
      </c>
      <c r="Q32" s="6">
        <f t="shared" si="1"/>
        <v>61</v>
      </c>
      <c r="R32" s="26"/>
    </row>
    <row r="33" spans="1:18" ht="15.75">
      <c r="A33" s="1">
        <v>31</v>
      </c>
      <c r="B33" s="2">
        <v>12185353</v>
      </c>
      <c r="C33" s="1" t="s">
        <v>14</v>
      </c>
      <c r="D33" s="1" t="s">
        <v>55</v>
      </c>
      <c r="E33" s="5">
        <v>49</v>
      </c>
      <c r="F33" s="5" t="s">
        <v>12</v>
      </c>
      <c r="G33" s="8">
        <v>94</v>
      </c>
      <c r="H33" s="8" t="s">
        <v>6</v>
      </c>
      <c r="I33" s="5">
        <v>47</v>
      </c>
      <c r="J33" s="5" t="s">
        <v>9</v>
      </c>
      <c r="K33" s="5">
        <v>40</v>
      </c>
      <c r="L33" s="5" t="s">
        <v>13</v>
      </c>
      <c r="M33" s="5">
        <v>50</v>
      </c>
      <c r="N33" s="5" t="s">
        <v>13</v>
      </c>
      <c r="O33" s="5">
        <f t="shared" si="0"/>
        <v>280</v>
      </c>
      <c r="P33" s="5">
        <v>500</v>
      </c>
      <c r="Q33" s="5">
        <f t="shared" si="1"/>
        <v>56.000000000000007</v>
      </c>
      <c r="R33" s="23" t="s">
        <v>97</v>
      </c>
    </row>
    <row r="34" spans="1:18" ht="15.75">
      <c r="A34" s="3">
        <v>32</v>
      </c>
      <c r="B34" s="4">
        <v>12185344</v>
      </c>
      <c r="C34" s="3" t="s">
        <v>17</v>
      </c>
      <c r="D34" s="3" t="s">
        <v>46</v>
      </c>
      <c r="E34" s="6">
        <v>62</v>
      </c>
      <c r="F34" s="6" t="s">
        <v>9</v>
      </c>
      <c r="G34" s="6">
        <v>42</v>
      </c>
      <c r="H34" s="6" t="s">
        <v>12</v>
      </c>
      <c r="I34" s="6">
        <v>59</v>
      </c>
      <c r="J34" s="6" t="s">
        <v>11</v>
      </c>
      <c r="K34" s="6">
        <v>58</v>
      </c>
      <c r="L34" s="6" t="s">
        <v>11</v>
      </c>
      <c r="M34" s="6">
        <v>58</v>
      </c>
      <c r="N34" s="6" t="s">
        <v>13</v>
      </c>
      <c r="O34" s="6">
        <f t="shared" si="0"/>
        <v>279</v>
      </c>
      <c r="P34" s="6">
        <v>500</v>
      </c>
      <c r="Q34" s="6">
        <f t="shared" si="1"/>
        <v>55.800000000000004</v>
      </c>
      <c r="R34" s="23"/>
    </row>
    <row r="35" spans="1:18" ht="15.75">
      <c r="A35" s="1">
        <v>33</v>
      </c>
      <c r="B35" s="2">
        <v>12185348</v>
      </c>
      <c r="C35" s="1" t="s">
        <v>14</v>
      </c>
      <c r="D35" s="1" t="s">
        <v>50</v>
      </c>
      <c r="E35" s="5">
        <v>68</v>
      </c>
      <c r="F35" s="5" t="s">
        <v>9</v>
      </c>
      <c r="G35" s="8">
        <v>60</v>
      </c>
      <c r="H35" s="8" t="s">
        <v>9</v>
      </c>
      <c r="I35" s="5">
        <v>45</v>
      </c>
      <c r="J35" s="5" t="s">
        <v>9</v>
      </c>
      <c r="K35" s="5">
        <v>48</v>
      </c>
      <c r="L35" s="5" t="s">
        <v>9</v>
      </c>
      <c r="M35" s="5">
        <v>57</v>
      </c>
      <c r="N35" s="5" t="s">
        <v>13</v>
      </c>
      <c r="O35" s="5">
        <f t="shared" si="0"/>
        <v>278</v>
      </c>
      <c r="P35" s="5">
        <v>500</v>
      </c>
      <c r="Q35" s="5">
        <f t="shared" si="1"/>
        <v>55.600000000000009</v>
      </c>
      <c r="R35" s="23"/>
    </row>
    <row r="36" spans="1:18" ht="15.75">
      <c r="A36" s="3">
        <v>34</v>
      </c>
      <c r="B36" s="4">
        <v>12185343</v>
      </c>
      <c r="C36" s="3" t="s">
        <v>17</v>
      </c>
      <c r="D36" s="3" t="s">
        <v>45</v>
      </c>
      <c r="E36" s="6">
        <v>46</v>
      </c>
      <c r="F36" s="6" t="s">
        <v>12</v>
      </c>
      <c r="G36" s="8">
        <v>80</v>
      </c>
      <c r="H36" s="8" t="s">
        <v>8</v>
      </c>
      <c r="I36" s="6">
        <v>40</v>
      </c>
      <c r="J36" s="6" t="s">
        <v>13</v>
      </c>
      <c r="K36" s="6">
        <v>57</v>
      </c>
      <c r="L36" s="6" t="s">
        <v>11</v>
      </c>
      <c r="M36" s="6">
        <v>53</v>
      </c>
      <c r="N36" s="6" t="s">
        <v>13</v>
      </c>
      <c r="O36" s="6">
        <f t="shared" si="0"/>
        <v>276</v>
      </c>
      <c r="P36" s="6">
        <v>500</v>
      </c>
      <c r="Q36" s="6">
        <f t="shared" si="1"/>
        <v>55.2</v>
      </c>
      <c r="R36" s="23"/>
    </row>
    <row r="37" spans="1:18" ht="15.75">
      <c r="A37" s="1">
        <v>35</v>
      </c>
      <c r="B37" s="2">
        <v>12185347</v>
      </c>
      <c r="C37" s="1" t="s">
        <v>17</v>
      </c>
      <c r="D37" s="1" t="s">
        <v>49</v>
      </c>
      <c r="E37" s="5">
        <v>68</v>
      </c>
      <c r="F37" s="5" t="s">
        <v>9</v>
      </c>
      <c r="G37" s="5">
        <v>59</v>
      </c>
      <c r="H37" s="5" t="s">
        <v>13</v>
      </c>
      <c r="I37" s="5">
        <v>56</v>
      </c>
      <c r="J37" s="5" t="s">
        <v>11</v>
      </c>
      <c r="K37" s="5">
        <v>41</v>
      </c>
      <c r="L37" s="5" t="s">
        <v>13</v>
      </c>
      <c r="M37" s="5">
        <v>52</v>
      </c>
      <c r="N37" s="5" t="s">
        <v>13</v>
      </c>
      <c r="O37" s="5">
        <f t="shared" si="0"/>
        <v>276</v>
      </c>
      <c r="P37" s="5">
        <v>500</v>
      </c>
      <c r="Q37" s="5">
        <f t="shared" si="1"/>
        <v>55.2</v>
      </c>
      <c r="R37" s="23"/>
    </row>
    <row r="38" spans="1:18" ht="15.75">
      <c r="A38" s="3">
        <v>36</v>
      </c>
      <c r="B38" s="4">
        <v>12185335</v>
      </c>
      <c r="C38" s="3" t="s">
        <v>17</v>
      </c>
      <c r="D38" s="3" t="s">
        <v>37</v>
      </c>
      <c r="E38" s="6">
        <v>72</v>
      </c>
      <c r="F38" s="6" t="s">
        <v>11</v>
      </c>
      <c r="G38" s="6">
        <v>39</v>
      </c>
      <c r="H38" s="6" t="s">
        <v>12</v>
      </c>
      <c r="I38" s="6">
        <v>47</v>
      </c>
      <c r="J38" s="6" t="s">
        <v>9</v>
      </c>
      <c r="K38" s="6">
        <v>49</v>
      </c>
      <c r="L38" s="6" t="s">
        <v>9</v>
      </c>
      <c r="M38" s="6">
        <v>68</v>
      </c>
      <c r="N38" s="6" t="s">
        <v>11</v>
      </c>
      <c r="O38" s="6">
        <f t="shared" si="0"/>
        <v>275</v>
      </c>
      <c r="P38" s="6">
        <v>500</v>
      </c>
      <c r="Q38" s="6">
        <f t="shared" si="1"/>
        <v>55.000000000000007</v>
      </c>
      <c r="R38" s="23"/>
    </row>
    <row r="39" spans="1:18" ht="15.75">
      <c r="A39" s="1">
        <v>37</v>
      </c>
      <c r="B39" s="2">
        <v>12185349</v>
      </c>
      <c r="C39" s="1" t="s">
        <v>14</v>
      </c>
      <c r="D39" s="1" t="s">
        <v>51</v>
      </c>
      <c r="E39" s="5">
        <v>61</v>
      </c>
      <c r="F39" s="5" t="s">
        <v>13</v>
      </c>
      <c r="G39" s="5">
        <v>48</v>
      </c>
      <c r="H39" s="5" t="s">
        <v>12</v>
      </c>
      <c r="I39" s="5">
        <v>43</v>
      </c>
      <c r="J39" s="5" t="s">
        <v>13</v>
      </c>
      <c r="K39" s="5">
        <v>49</v>
      </c>
      <c r="L39" s="5" t="s">
        <v>9</v>
      </c>
      <c r="M39" s="5">
        <v>73</v>
      </c>
      <c r="N39" s="5" t="s">
        <v>11</v>
      </c>
      <c r="O39" s="5">
        <f t="shared" si="0"/>
        <v>274</v>
      </c>
      <c r="P39" s="5">
        <v>500</v>
      </c>
      <c r="Q39" s="5">
        <f t="shared" si="1"/>
        <v>54.800000000000004</v>
      </c>
      <c r="R39" s="23"/>
    </row>
    <row r="40" spans="1:18" ht="15.75">
      <c r="A40" s="3">
        <v>38</v>
      </c>
      <c r="B40" s="4">
        <v>12185330</v>
      </c>
      <c r="C40" s="3" t="s">
        <v>14</v>
      </c>
      <c r="D40" s="3" t="s">
        <v>32</v>
      </c>
      <c r="E40" s="6">
        <v>57</v>
      </c>
      <c r="F40" s="6" t="s">
        <v>13</v>
      </c>
      <c r="G40" s="8">
        <v>89</v>
      </c>
      <c r="H40" s="8" t="s">
        <v>7</v>
      </c>
      <c r="I40" s="6">
        <v>38</v>
      </c>
      <c r="J40" s="6" t="s">
        <v>12</v>
      </c>
      <c r="K40" s="6">
        <v>39</v>
      </c>
      <c r="L40" s="6" t="s">
        <v>12</v>
      </c>
      <c r="M40" s="6">
        <v>49</v>
      </c>
      <c r="N40" s="6" t="s">
        <v>12</v>
      </c>
      <c r="O40" s="6">
        <f t="shared" si="0"/>
        <v>272</v>
      </c>
      <c r="P40" s="6">
        <v>500</v>
      </c>
      <c r="Q40" s="6">
        <f t="shared" si="1"/>
        <v>54.400000000000006</v>
      </c>
      <c r="R40" s="23"/>
    </row>
    <row r="41" spans="1:18" ht="15.75">
      <c r="A41" s="1">
        <v>39</v>
      </c>
      <c r="B41" s="2">
        <v>12185355</v>
      </c>
      <c r="C41" s="1" t="s">
        <v>14</v>
      </c>
      <c r="D41" s="1" t="s">
        <v>57</v>
      </c>
      <c r="E41" s="5">
        <v>55</v>
      </c>
      <c r="F41" s="5" t="s">
        <v>13</v>
      </c>
      <c r="G41" s="8">
        <v>66</v>
      </c>
      <c r="H41" s="8" t="s">
        <v>11</v>
      </c>
      <c r="I41" s="5">
        <v>45</v>
      </c>
      <c r="J41" s="5" t="s">
        <v>9</v>
      </c>
      <c r="K41" s="5">
        <v>40</v>
      </c>
      <c r="L41" s="5" t="s">
        <v>13</v>
      </c>
      <c r="M41" s="5">
        <v>66</v>
      </c>
      <c r="N41" s="5" t="s">
        <v>9</v>
      </c>
      <c r="O41" s="5">
        <f t="shared" si="0"/>
        <v>272</v>
      </c>
      <c r="P41" s="5">
        <v>500</v>
      </c>
      <c r="Q41" s="5">
        <f t="shared" si="1"/>
        <v>54.400000000000006</v>
      </c>
      <c r="R41" s="23"/>
    </row>
    <row r="42" spans="1:18" ht="15.75">
      <c r="A42" s="3">
        <v>40</v>
      </c>
      <c r="B42" s="4">
        <v>12185336</v>
      </c>
      <c r="C42" s="3" t="s">
        <v>14</v>
      </c>
      <c r="D42" s="3" t="s">
        <v>38</v>
      </c>
      <c r="E42" s="6">
        <v>58</v>
      </c>
      <c r="F42" s="6" t="s">
        <v>13</v>
      </c>
      <c r="G42" s="8">
        <v>65</v>
      </c>
      <c r="H42" s="8" t="s">
        <v>11</v>
      </c>
      <c r="I42" s="6">
        <v>36</v>
      </c>
      <c r="J42" s="6" t="s">
        <v>12</v>
      </c>
      <c r="K42" s="6">
        <v>50</v>
      </c>
      <c r="L42" s="6" t="s">
        <v>9</v>
      </c>
      <c r="M42" s="6">
        <v>51</v>
      </c>
      <c r="N42" s="6" t="s">
        <v>13</v>
      </c>
      <c r="O42" s="6">
        <f t="shared" si="0"/>
        <v>260</v>
      </c>
      <c r="P42" s="6">
        <v>500</v>
      </c>
      <c r="Q42" s="6">
        <f t="shared" si="1"/>
        <v>52</v>
      </c>
      <c r="R42" s="23"/>
    </row>
    <row r="43" spans="1:18" ht="15.75">
      <c r="A43" s="1">
        <v>41</v>
      </c>
      <c r="B43" s="2">
        <v>12185341</v>
      </c>
      <c r="C43" s="1" t="s">
        <v>17</v>
      </c>
      <c r="D43" s="1" t="s">
        <v>43</v>
      </c>
      <c r="E43" s="5">
        <v>67</v>
      </c>
      <c r="F43" s="5" t="s">
        <v>9</v>
      </c>
      <c r="G43" s="5">
        <v>54</v>
      </c>
      <c r="H43" s="5" t="s">
        <v>12</v>
      </c>
      <c r="I43" s="5">
        <v>41</v>
      </c>
      <c r="J43" s="5" t="s">
        <v>13</v>
      </c>
      <c r="K43" s="5">
        <v>40</v>
      </c>
      <c r="L43" s="5" t="s">
        <v>13</v>
      </c>
      <c r="M43" s="5">
        <v>57</v>
      </c>
      <c r="N43" s="5" t="s">
        <v>13</v>
      </c>
      <c r="O43" s="5">
        <f t="shared" si="0"/>
        <v>259</v>
      </c>
      <c r="P43" s="5">
        <v>500</v>
      </c>
      <c r="Q43" s="5">
        <f t="shared" si="1"/>
        <v>51.800000000000004</v>
      </c>
      <c r="R43" s="23"/>
    </row>
    <row r="44" spans="1:18" ht="15.75">
      <c r="A44" s="3">
        <v>42</v>
      </c>
      <c r="B44" s="4">
        <v>12185337</v>
      </c>
      <c r="C44" s="3" t="s">
        <v>14</v>
      </c>
      <c r="D44" s="3" t="s">
        <v>39</v>
      </c>
      <c r="E44" s="6">
        <v>55</v>
      </c>
      <c r="F44" s="6" t="s">
        <v>13</v>
      </c>
      <c r="G44" s="8">
        <v>65</v>
      </c>
      <c r="H44" s="8" t="s">
        <v>11</v>
      </c>
      <c r="I44" s="6">
        <v>36</v>
      </c>
      <c r="J44" s="6" t="s">
        <v>12</v>
      </c>
      <c r="K44" s="6">
        <v>39</v>
      </c>
      <c r="L44" s="6" t="s">
        <v>12</v>
      </c>
      <c r="M44" s="6">
        <v>52</v>
      </c>
      <c r="N44" s="6" t="s">
        <v>13</v>
      </c>
      <c r="O44" s="6">
        <f t="shared" si="0"/>
        <v>247</v>
      </c>
      <c r="P44" s="6">
        <v>500</v>
      </c>
      <c r="Q44" s="6">
        <f t="shared" si="1"/>
        <v>49.4</v>
      </c>
      <c r="R44" s="23"/>
    </row>
    <row r="45" spans="1:18" ht="15.75">
      <c r="A45" s="1">
        <v>43</v>
      </c>
      <c r="B45" s="2">
        <v>12185333</v>
      </c>
      <c r="C45" s="1" t="s">
        <v>17</v>
      </c>
      <c r="D45" s="1" t="s">
        <v>35</v>
      </c>
      <c r="E45" s="5">
        <v>54</v>
      </c>
      <c r="F45" s="5" t="s">
        <v>13</v>
      </c>
      <c r="G45" s="5">
        <v>40</v>
      </c>
      <c r="H45" s="5" t="s">
        <v>12</v>
      </c>
      <c r="I45" s="5">
        <v>36</v>
      </c>
      <c r="J45" s="5" t="s">
        <v>12</v>
      </c>
      <c r="K45" s="5">
        <v>39</v>
      </c>
      <c r="L45" s="5" t="s">
        <v>12</v>
      </c>
      <c r="M45" s="5">
        <v>56</v>
      </c>
      <c r="N45" s="5" t="s">
        <v>13</v>
      </c>
      <c r="O45" s="5">
        <f t="shared" si="0"/>
        <v>225</v>
      </c>
      <c r="P45" s="5">
        <v>500</v>
      </c>
      <c r="Q45" s="5">
        <f t="shared" si="1"/>
        <v>45</v>
      </c>
      <c r="R45" s="23"/>
    </row>
    <row r="49" spans="1:17" ht="25.5">
      <c r="A49" s="11" t="s">
        <v>64</v>
      </c>
      <c r="B49" s="12" t="s">
        <v>65</v>
      </c>
      <c r="C49" s="12" t="s">
        <v>79</v>
      </c>
      <c r="D49" s="12" t="s">
        <v>66</v>
      </c>
      <c r="E49" s="12" t="s">
        <v>67</v>
      </c>
      <c r="F49" s="12" t="s">
        <v>68</v>
      </c>
      <c r="G49" s="12" t="s">
        <v>69</v>
      </c>
      <c r="H49" s="12" t="s">
        <v>6</v>
      </c>
      <c r="I49" s="12" t="s">
        <v>7</v>
      </c>
      <c r="J49" s="12" t="s">
        <v>8</v>
      </c>
      <c r="K49" s="12" t="s">
        <v>10</v>
      </c>
      <c r="L49" s="12" t="s">
        <v>11</v>
      </c>
      <c r="M49" s="12" t="s">
        <v>9</v>
      </c>
      <c r="N49" s="12" t="s">
        <v>13</v>
      </c>
      <c r="O49" s="12" t="s">
        <v>12</v>
      </c>
      <c r="P49" s="12" t="s">
        <v>70</v>
      </c>
      <c r="Q49" s="12" t="s">
        <v>71</v>
      </c>
    </row>
    <row r="50" spans="1:17">
      <c r="A50" s="9">
        <v>1</v>
      </c>
      <c r="B50" s="10">
        <v>2</v>
      </c>
      <c r="C50" s="10">
        <f t="shared" ref="C50:C55" si="2">H50+I50+J50+K50+L50+M50+N50+O50+P50</f>
        <v>33</v>
      </c>
      <c r="D50" s="16" t="s">
        <v>72</v>
      </c>
      <c r="E50" s="10">
        <v>33</v>
      </c>
      <c r="F50" s="10">
        <v>33</v>
      </c>
      <c r="G50" s="10">
        <f>IF(E50&lt;&gt;0,F50*100/E50,0)</f>
        <v>100</v>
      </c>
      <c r="H50" s="10">
        <v>4</v>
      </c>
      <c r="I50" s="10">
        <v>10</v>
      </c>
      <c r="J50" s="10">
        <v>6</v>
      </c>
      <c r="K50" s="10">
        <f>COUNTIFS(H3:H45,"B2")</f>
        <v>4</v>
      </c>
      <c r="L50" s="10">
        <v>1</v>
      </c>
      <c r="M50" s="10">
        <v>1</v>
      </c>
      <c r="N50" s="10">
        <f>COUNTIFS(H3:H45,"D1")</f>
        <v>1</v>
      </c>
      <c r="O50" s="10">
        <f>COUNTIFS(H3:H45,"D2")</f>
        <v>6</v>
      </c>
      <c r="P50" s="10">
        <f>COUNTIFS(H3:H45,"E")</f>
        <v>0</v>
      </c>
      <c r="Q50" s="10">
        <f t="shared" ref="Q50:Q55" si="3">ROUND(IF(P50=0,(H50*8+I50*7+J50*6+K50*5+L50*4+M50*3+N50*2+O50*1)*12.5/E50,0),2)</f>
        <v>65.53</v>
      </c>
    </row>
    <row r="51" spans="1:17">
      <c r="A51" s="9">
        <v>2</v>
      </c>
      <c r="B51" s="10">
        <v>184</v>
      </c>
      <c r="C51" s="10">
        <f t="shared" si="2"/>
        <v>43</v>
      </c>
      <c r="D51" s="16" t="s">
        <v>73</v>
      </c>
      <c r="E51" s="10">
        <v>43</v>
      </c>
      <c r="F51" s="10">
        <v>43</v>
      </c>
      <c r="G51" s="10">
        <f t="shared" ref="G51:G55" si="4">IF(E51&lt;&gt;0,F51*100/E51,0)</f>
        <v>100</v>
      </c>
      <c r="H51" s="10">
        <f>COUNTIFS(F3:F45,"A1")</f>
        <v>12</v>
      </c>
      <c r="I51" s="10">
        <f>COUNTIFS(F3:F45,"A2")</f>
        <v>6</v>
      </c>
      <c r="J51" s="10">
        <f>COUNTIFS(F3:F45,"B1")</f>
        <v>8</v>
      </c>
      <c r="K51" s="10">
        <f>COUNTIFS(F3:F45,"B2")</f>
        <v>1</v>
      </c>
      <c r="L51" s="10">
        <f>COUNTIFS(F3:F45,"C1")</f>
        <v>3</v>
      </c>
      <c r="M51" s="10">
        <f>COUNTIFS(F3:F45,"C2")</f>
        <v>4</v>
      </c>
      <c r="N51" s="10">
        <f>COUNTIFS(F3:F45,"D1")</f>
        <v>7</v>
      </c>
      <c r="O51" s="10">
        <f>COUNTIFS(F3:F45,"D2")</f>
        <v>2</v>
      </c>
      <c r="P51" s="10">
        <f>COUNTIFS(F3:F45,"E")</f>
        <v>0</v>
      </c>
      <c r="Q51" s="10">
        <f t="shared" si="3"/>
        <v>67.150000000000006</v>
      </c>
    </row>
    <row r="52" spans="1:17">
      <c r="A52" s="9">
        <v>3</v>
      </c>
      <c r="B52" s="10" t="s">
        <v>78</v>
      </c>
      <c r="C52" s="10">
        <f t="shared" si="2"/>
        <v>43</v>
      </c>
      <c r="D52" s="16" t="s">
        <v>74</v>
      </c>
      <c r="E52" s="10">
        <v>43</v>
      </c>
      <c r="F52" s="10">
        <v>43</v>
      </c>
      <c r="G52" s="10">
        <f t="shared" si="4"/>
        <v>100</v>
      </c>
      <c r="H52" s="10">
        <f>COUNTIFS(J3:J45,"A1")</f>
        <v>9</v>
      </c>
      <c r="I52" s="10">
        <f>COUNTIFS(J3:J45,"A2")</f>
        <v>9</v>
      </c>
      <c r="J52" s="10">
        <f>COUNTIFS(J3:J45,"B1")</f>
        <v>6</v>
      </c>
      <c r="K52" s="10">
        <f>COUNTIFS(J3:J45,"B2")</f>
        <v>1</v>
      </c>
      <c r="L52" s="10">
        <f>COUNTIFS(J3:J45,"C1")</f>
        <v>3</v>
      </c>
      <c r="M52" s="10">
        <f>COUNTIFS(J3:J45,"C2")</f>
        <v>7</v>
      </c>
      <c r="N52" s="10">
        <f>COUNTIFS(J3:J45,"D1")</f>
        <v>3</v>
      </c>
      <c r="O52" s="10">
        <f>COUNTIFS(J3:J45,"D2")</f>
        <v>5</v>
      </c>
      <c r="P52" s="10">
        <f>COUNTIFS(J3:J45,"E")</f>
        <v>0</v>
      </c>
      <c r="Q52" s="10">
        <f t="shared" si="3"/>
        <v>63.95</v>
      </c>
    </row>
    <row r="53" spans="1:17">
      <c r="A53" s="9">
        <v>4</v>
      </c>
      <c r="B53" s="10">
        <v>86</v>
      </c>
      <c r="C53" s="10">
        <f t="shared" si="2"/>
        <v>43</v>
      </c>
      <c r="D53" s="16" t="s">
        <v>75</v>
      </c>
      <c r="E53" s="10">
        <v>43</v>
      </c>
      <c r="F53" s="10">
        <v>43</v>
      </c>
      <c r="G53" s="10">
        <f t="shared" si="4"/>
        <v>100</v>
      </c>
      <c r="H53" s="10">
        <f>COUNTIFS(L3:L46,"A1")</f>
        <v>8</v>
      </c>
      <c r="I53" s="10">
        <f>COUNTIFS(L3:L46,"A2")</f>
        <v>8</v>
      </c>
      <c r="J53" s="10">
        <f>COUNTIFS(L3:L46,"B1")</f>
        <v>5</v>
      </c>
      <c r="K53" s="10">
        <f>COUNTIFS(L3:L46,"B2")</f>
        <v>4</v>
      </c>
      <c r="L53" s="10">
        <f>COUNTIFS(L3:L46,"C1")</f>
        <v>6</v>
      </c>
      <c r="M53" s="10">
        <f>COUNTIFS(L3:L46,"C2")</f>
        <v>4</v>
      </c>
      <c r="N53" s="10">
        <f>COUNTIFS(L3:L46,"D1")</f>
        <v>4</v>
      </c>
      <c r="O53" s="10">
        <f>COUNTIFS(L3:L46,"D2")</f>
        <v>4</v>
      </c>
      <c r="P53" s="10">
        <f>COUNTIFS(L3:L46,"E")</f>
        <v>0</v>
      </c>
      <c r="Q53" s="10">
        <f t="shared" si="3"/>
        <v>63.37</v>
      </c>
    </row>
    <row r="54" spans="1:17">
      <c r="A54" s="9">
        <v>5</v>
      </c>
      <c r="B54" s="10">
        <v>87</v>
      </c>
      <c r="C54" s="10">
        <f t="shared" si="2"/>
        <v>43</v>
      </c>
      <c r="D54" s="16" t="s">
        <v>76</v>
      </c>
      <c r="E54" s="10">
        <v>43</v>
      </c>
      <c r="F54" s="10">
        <v>43</v>
      </c>
      <c r="G54" s="10">
        <f t="shared" si="4"/>
        <v>100</v>
      </c>
      <c r="H54" s="10">
        <f>COUNTIFS(N3:N45,"A1")</f>
        <v>6</v>
      </c>
      <c r="I54" s="10">
        <f>COUNTIFS(N3:N45,"A2")</f>
        <v>5</v>
      </c>
      <c r="J54" s="10">
        <f>COUNTIFS(N3:N45,"B1")</f>
        <v>6</v>
      </c>
      <c r="K54" s="10">
        <f>COUNTIFS(N3:N45,"B2")</f>
        <v>9</v>
      </c>
      <c r="L54" s="10">
        <f>COUNTIFS(N3:N45,"C1")</f>
        <v>5</v>
      </c>
      <c r="M54" s="10">
        <f>COUNTIFS(N3:N45,"C2")</f>
        <v>2</v>
      </c>
      <c r="N54" s="10">
        <f>COUNTIFS(N3:N45,"D1")</f>
        <v>9</v>
      </c>
      <c r="O54" s="10">
        <f>COUNTIFS(N3:N45,"D2")</f>
        <v>1</v>
      </c>
      <c r="P54" s="10">
        <f>COUNTIFS(N3:N45,"E")</f>
        <v>0</v>
      </c>
      <c r="Q54" s="10">
        <f t="shared" si="3"/>
        <v>60.76</v>
      </c>
    </row>
    <row r="55" spans="1:17">
      <c r="A55" s="9">
        <v>6</v>
      </c>
      <c r="B55" s="10">
        <v>122</v>
      </c>
      <c r="C55" s="10">
        <f t="shared" si="2"/>
        <v>10</v>
      </c>
      <c r="D55" s="16" t="s">
        <v>77</v>
      </c>
      <c r="E55" s="10">
        <v>10</v>
      </c>
      <c r="F55" s="10">
        <v>10</v>
      </c>
      <c r="G55" s="10">
        <f t="shared" si="4"/>
        <v>100</v>
      </c>
      <c r="H55" s="10">
        <v>2</v>
      </c>
      <c r="I55" s="10">
        <v>3</v>
      </c>
      <c r="J55" s="10">
        <v>1</v>
      </c>
      <c r="K55" s="10">
        <v>0</v>
      </c>
      <c r="L55" s="10">
        <v>3</v>
      </c>
      <c r="M55" s="10">
        <v>1</v>
      </c>
      <c r="N55" s="10">
        <v>0</v>
      </c>
      <c r="O55" s="10">
        <v>0</v>
      </c>
      <c r="P55" s="10">
        <f t="shared" ref="P55" si="5">COUNTIFS(J6:J48,"E")</f>
        <v>0</v>
      </c>
      <c r="Q55" s="10">
        <f t="shared" si="3"/>
        <v>72.5</v>
      </c>
    </row>
  </sheetData>
  <mergeCells count="10">
    <mergeCell ref="R33:R45"/>
    <mergeCell ref="A1:Q1"/>
    <mergeCell ref="R3:R9"/>
    <mergeCell ref="R10:R26"/>
    <mergeCell ref="R27:R32"/>
    <mergeCell ref="E2:F2"/>
    <mergeCell ref="G2:H2"/>
    <mergeCell ref="I2:J2"/>
    <mergeCell ref="K2:L2"/>
    <mergeCell ref="M2:N2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44"/>
  <sheetViews>
    <sheetView workbookViewId="0">
      <selection activeCell="Q15" sqref="Q15"/>
    </sheetView>
  </sheetViews>
  <sheetFormatPr defaultRowHeight="15"/>
  <cols>
    <col min="1" max="1" width="5.140625" customWidth="1"/>
    <col min="2" max="2" width="9.140625" customWidth="1"/>
    <col min="3" max="3" width="6" bestFit="1" customWidth="1"/>
    <col min="4" max="4" width="26.7109375" bestFit="1" customWidth="1"/>
    <col min="5" max="7" width="4.42578125" bestFit="1" customWidth="1"/>
    <col min="8" max="9" width="3.28515625" bestFit="1" customWidth="1"/>
    <col min="10" max="10" width="8.85546875" bestFit="1" customWidth="1"/>
    <col min="11" max="11" width="7.42578125" bestFit="1" customWidth="1"/>
    <col min="12" max="12" width="12.5703125" bestFit="1" customWidth="1"/>
    <col min="19" max="23" width="12.42578125" bestFit="1" customWidth="1"/>
  </cols>
  <sheetData>
    <row r="1" spans="3:24" ht="45" customHeight="1">
      <c r="C1" s="13" t="s">
        <v>59</v>
      </c>
      <c r="D1" s="13" t="s">
        <v>2</v>
      </c>
      <c r="E1" s="14" t="s">
        <v>80</v>
      </c>
      <c r="F1" s="14" t="s">
        <v>63</v>
      </c>
      <c r="G1" s="14" t="s">
        <v>62</v>
      </c>
      <c r="H1" s="14" t="s">
        <v>61</v>
      </c>
      <c r="I1" s="14" t="s">
        <v>60</v>
      </c>
      <c r="J1" s="15" t="s">
        <v>3</v>
      </c>
      <c r="K1" s="15" t="s">
        <v>4</v>
      </c>
      <c r="L1" s="13" t="s">
        <v>5</v>
      </c>
    </row>
    <row r="2" spans="3:24" ht="15.75">
      <c r="C2" s="1">
        <v>1</v>
      </c>
      <c r="D2" s="1" t="s">
        <v>25</v>
      </c>
      <c r="E2" s="5">
        <v>100</v>
      </c>
      <c r="F2" s="5">
        <v>99</v>
      </c>
      <c r="G2" s="5">
        <v>100</v>
      </c>
      <c r="H2" s="5">
        <v>99</v>
      </c>
      <c r="I2" s="5">
        <v>99</v>
      </c>
      <c r="J2" s="5">
        <f t="shared" ref="J2:J44" si="0">E2+F2+G2+H2+I2</f>
        <v>497</v>
      </c>
      <c r="K2" s="5">
        <v>500</v>
      </c>
      <c r="L2" s="5">
        <f t="shared" ref="L2:L44" si="1">J2/K2*100</f>
        <v>99.4</v>
      </c>
      <c r="N2" s="31" t="s">
        <v>94</v>
      </c>
      <c r="O2" s="31"/>
      <c r="P2" s="31"/>
      <c r="Q2" s="31"/>
      <c r="R2" s="31"/>
      <c r="S2" s="31"/>
      <c r="T2" s="31"/>
      <c r="U2" s="31"/>
      <c r="V2" s="31"/>
      <c r="W2" s="31"/>
    </row>
    <row r="3" spans="3:24" ht="15.75">
      <c r="C3" s="3">
        <v>2</v>
      </c>
      <c r="D3" s="3" t="s">
        <v>23</v>
      </c>
      <c r="E3" s="6">
        <v>98</v>
      </c>
      <c r="F3" s="6">
        <v>100</v>
      </c>
      <c r="G3" s="6">
        <v>97</v>
      </c>
      <c r="H3" s="6">
        <v>98</v>
      </c>
      <c r="I3" s="6">
        <v>99</v>
      </c>
      <c r="J3" s="6">
        <f t="shared" si="0"/>
        <v>492</v>
      </c>
      <c r="K3" s="6">
        <v>500</v>
      </c>
      <c r="L3" s="6">
        <f t="shared" si="1"/>
        <v>98.4</v>
      </c>
      <c r="N3" s="31" t="s">
        <v>92</v>
      </c>
      <c r="O3" s="31" t="s">
        <v>81</v>
      </c>
      <c r="P3" s="31"/>
      <c r="Q3" s="31"/>
      <c r="R3" s="31"/>
      <c r="S3" s="31" t="s">
        <v>82</v>
      </c>
      <c r="T3" s="31"/>
      <c r="U3" s="31"/>
      <c r="V3" s="31"/>
      <c r="W3" s="31"/>
    </row>
    <row r="4" spans="3:24" ht="15.75">
      <c r="C4" s="1">
        <v>3</v>
      </c>
      <c r="D4" s="1" t="s">
        <v>18</v>
      </c>
      <c r="E4" s="5">
        <v>94</v>
      </c>
      <c r="F4" s="5">
        <v>91</v>
      </c>
      <c r="G4" s="5">
        <v>97</v>
      </c>
      <c r="H4" s="5">
        <v>95</v>
      </c>
      <c r="I4" s="5">
        <v>98</v>
      </c>
      <c r="J4" s="5">
        <f t="shared" si="0"/>
        <v>475</v>
      </c>
      <c r="K4" s="5">
        <v>500</v>
      </c>
      <c r="L4" s="5">
        <f t="shared" si="1"/>
        <v>95</v>
      </c>
      <c r="N4" s="31"/>
      <c r="O4" s="29" t="s">
        <v>83</v>
      </c>
      <c r="P4" s="29" t="s">
        <v>84</v>
      </c>
      <c r="Q4" s="29" t="s">
        <v>85</v>
      </c>
      <c r="R4" s="29" t="s">
        <v>86</v>
      </c>
      <c r="S4" s="29" t="s">
        <v>87</v>
      </c>
      <c r="T4" s="29" t="s">
        <v>88</v>
      </c>
      <c r="U4" s="29" t="s">
        <v>89</v>
      </c>
      <c r="V4" s="29" t="s">
        <v>90</v>
      </c>
      <c r="W4" s="29" t="s">
        <v>91</v>
      </c>
    </row>
    <row r="5" spans="3:24" ht="15.75">
      <c r="C5" s="3">
        <v>4</v>
      </c>
      <c r="D5" s="3" t="s">
        <v>21</v>
      </c>
      <c r="E5" s="6">
        <v>95</v>
      </c>
      <c r="F5" s="6">
        <v>95</v>
      </c>
      <c r="G5" s="6">
        <v>94</v>
      </c>
      <c r="H5" s="6">
        <v>91</v>
      </c>
      <c r="I5" s="6">
        <v>94</v>
      </c>
      <c r="J5" s="6">
        <f t="shared" si="0"/>
        <v>469</v>
      </c>
      <c r="K5" s="6">
        <v>500</v>
      </c>
      <c r="L5" s="6">
        <f t="shared" si="1"/>
        <v>93.8</v>
      </c>
      <c r="N5" s="31"/>
      <c r="O5" s="30"/>
      <c r="P5" s="30"/>
      <c r="Q5" s="30"/>
      <c r="R5" s="30"/>
      <c r="S5" s="30"/>
      <c r="T5" s="30"/>
      <c r="U5" s="30"/>
      <c r="V5" s="30"/>
      <c r="W5" s="30"/>
    </row>
    <row r="6" spans="3:24" ht="15.75">
      <c r="C6" s="1">
        <v>5</v>
      </c>
      <c r="D6" s="1" t="s">
        <v>15</v>
      </c>
      <c r="E6" s="5">
        <v>91</v>
      </c>
      <c r="F6" s="5">
        <v>86</v>
      </c>
      <c r="G6" s="5">
        <v>94</v>
      </c>
      <c r="H6" s="5">
        <v>94</v>
      </c>
      <c r="I6" s="5">
        <v>94</v>
      </c>
      <c r="J6" s="5">
        <f t="shared" si="0"/>
        <v>459</v>
      </c>
      <c r="K6" s="5">
        <v>500</v>
      </c>
      <c r="L6" s="5">
        <f t="shared" si="1"/>
        <v>91.8</v>
      </c>
      <c r="N6" s="17" t="s">
        <v>72</v>
      </c>
      <c r="O6" s="18">
        <v>33</v>
      </c>
      <c r="P6" s="18">
        <v>33</v>
      </c>
      <c r="Q6" s="20">
        <v>1</v>
      </c>
      <c r="R6" s="18">
        <v>0</v>
      </c>
      <c r="S6" s="18"/>
      <c r="T6" s="18"/>
      <c r="U6" s="18"/>
      <c r="V6" s="18"/>
      <c r="W6" s="18"/>
    </row>
    <row r="7" spans="3:24" ht="15.75">
      <c r="C7" s="3">
        <v>6</v>
      </c>
      <c r="D7" s="3" t="s">
        <v>20</v>
      </c>
      <c r="E7" s="6">
        <v>95</v>
      </c>
      <c r="F7" s="6">
        <v>89</v>
      </c>
      <c r="G7" s="6">
        <v>91</v>
      </c>
      <c r="H7" s="6">
        <v>84</v>
      </c>
      <c r="I7" s="6">
        <v>99</v>
      </c>
      <c r="J7" s="6">
        <f t="shared" si="0"/>
        <v>458</v>
      </c>
      <c r="K7" s="6">
        <v>500</v>
      </c>
      <c r="L7" s="6">
        <f t="shared" si="1"/>
        <v>91.600000000000009</v>
      </c>
      <c r="N7" s="19" t="s">
        <v>73</v>
      </c>
      <c r="O7" s="22">
        <v>43</v>
      </c>
      <c r="P7" s="22">
        <v>43</v>
      </c>
      <c r="Q7" s="20">
        <v>1</v>
      </c>
      <c r="R7" s="22">
        <v>0</v>
      </c>
      <c r="S7" s="22">
        <f>COUNTIFS(E2:E44,"&gt;33",E2:E44,"&lt;45")</f>
        <v>0</v>
      </c>
      <c r="T7" s="22">
        <f>COUNTIFS(E2:E44,"&gt;45",E2:E44,"&lt;60")</f>
        <v>8</v>
      </c>
      <c r="U7" s="22">
        <f>COUNTIFS(E2:E44,"&gt;60",E2:E44,"&lt;75")</f>
        <v>8</v>
      </c>
      <c r="V7" s="22">
        <f>COUNTIFS(E2:E44,"&gt;75",E2:E44,"&lt;90")</f>
        <v>11</v>
      </c>
      <c r="W7" s="22">
        <f>COUNTIFS(E2:E44,"&gt;=90")</f>
        <v>16</v>
      </c>
      <c r="X7">
        <f>S7+T7+U7+V7+W7</f>
        <v>43</v>
      </c>
    </row>
    <row r="8" spans="3:24" ht="15.75">
      <c r="C8" s="1">
        <v>7</v>
      </c>
      <c r="D8" s="1" t="s">
        <v>24</v>
      </c>
      <c r="E8" s="5">
        <v>96</v>
      </c>
      <c r="F8" s="5">
        <v>91</v>
      </c>
      <c r="G8" s="5">
        <v>80</v>
      </c>
      <c r="H8" s="5">
        <v>90</v>
      </c>
      <c r="I8" s="5">
        <v>93</v>
      </c>
      <c r="J8" s="5">
        <f t="shared" si="0"/>
        <v>450</v>
      </c>
      <c r="K8" s="5">
        <v>500</v>
      </c>
      <c r="L8" s="5">
        <f t="shared" si="1"/>
        <v>90</v>
      </c>
      <c r="N8" s="19" t="s">
        <v>74</v>
      </c>
      <c r="O8" s="22">
        <v>43</v>
      </c>
      <c r="P8" s="22">
        <v>43</v>
      </c>
      <c r="Q8" s="20">
        <v>1</v>
      </c>
      <c r="R8" s="22">
        <v>0</v>
      </c>
      <c r="S8" s="22">
        <f>COUNTIFS(G2:G44,"&gt;33",G2:G44,"&lt;45")</f>
        <v>8</v>
      </c>
      <c r="T8" s="22">
        <f>COUNTIFS(G2:G44,"&gt;45",G2:G44,"&lt;60")</f>
        <v>8</v>
      </c>
      <c r="U8" s="22">
        <f>COUNTIFS(G2:G44,"&gt;60",G2:G44,"&lt;75")</f>
        <v>5</v>
      </c>
      <c r="V8" s="22">
        <f>COUNTIFS(G2:G44,"&gt;75",G2:G44,"&lt;90")</f>
        <v>9</v>
      </c>
      <c r="W8" s="22">
        <f>COUNTIFS(G2:G44,"&gt;=90")</f>
        <v>10</v>
      </c>
      <c r="X8">
        <f t="shared" ref="X8:X11" si="2">S8+T8+U8+V8+W8</f>
        <v>40</v>
      </c>
    </row>
    <row r="9" spans="3:24" ht="15.75">
      <c r="C9" s="3">
        <v>8</v>
      </c>
      <c r="D9" s="3" t="s">
        <v>31</v>
      </c>
      <c r="E9" s="6">
        <v>88</v>
      </c>
      <c r="F9" s="6">
        <v>84</v>
      </c>
      <c r="G9" s="6">
        <v>88</v>
      </c>
      <c r="H9" s="6">
        <v>92</v>
      </c>
      <c r="I9" s="6">
        <v>91</v>
      </c>
      <c r="J9" s="6">
        <f t="shared" si="0"/>
        <v>443</v>
      </c>
      <c r="K9" s="6">
        <v>500</v>
      </c>
      <c r="L9" s="6">
        <f t="shared" si="1"/>
        <v>88.6</v>
      </c>
      <c r="N9" s="19" t="s">
        <v>75</v>
      </c>
      <c r="O9" s="22">
        <v>43</v>
      </c>
      <c r="P9" s="22">
        <v>43</v>
      </c>
      <c r="Q9" s="20">
        <v>1</v>
      </c>
      <c r="R9" s="22">
        <v>0</v>
      </c>
      <c r="S9" s="22">
        <f>COUNTIFS(H2:H44,"&gt;33",H2:H44,"&lt;45")</f>
        <v>8</v>
      </c>
      <c r="T9" s="22">
        <f>COUNTIFS(H2:H44,"&gt;45",H2:H44,"&lt;60")</f>
        <v>10</v>
      </c>
      <c r="U9" s="22">
        <f>COUNTIFS(H2:H44,"&gt;60",H2:H44,"&lt;75")</f>
        <v>9</v>
      </c>
      <c r="V9" s="22">
        <f>COUNTIFS(H2:H44,"&gt;75",H2:H44,"&lt;90")</f>
        <v>8</v>
      </c>
      <c r="W9" s="22">
        <f>COUNTIFS(H2:H44,"&gt;=90")</f>
        <v>8</v>
      </c>
      <c r="X9">
        <f t="shared" si="2"/>
        <v>43</v>
      </c>
    </row>
    <row r="10" spans="3:24" ht="15.75">
      <c r="C10" s="1">
        <v>9</v>
      </c>
      <c r="D10" s="1" t="s">
        <v>22</v>
      </c>
      <c r="E10" s="5">
        <v>95</v>
      </c>
      <c r="F10" s="5">
        <v>86</v>
      </c>
      <c r="G10" s="5">
        <v>94</v>
      </c>
      <c r="H10" s="5">
        <v>82</v>
      </c>
      <c r="I10" s="5">
        <v>85</v>
      </c>
      <c r="J10" s="5">
        <f t="shared" si="0"/>
        <v>442</v>
      </c>
      <c r="K10" s="5">
        <v>500</v>
      </c>
      <c r="L10" s="5">
        <f t="shared" si="1"/>
        <v>88.4</v>
      </c>
      <c r="N10" s="19" t="s">
        <v>93</v>
      </c>
      <c r="O10" s="22">
        <v>43</v>
      </c>
      <c r="P10" s="22">
        <v>43</v>
      </c>
      <c r="Q10" s="20">
        <v>1</v>
      </c>
      <c r="R10" s="22">
        <v>0</v>
      </c>
      <c r="S10" s="22">
        <f>COUNTIFS(I2:I44,"&gt;33",I2:I44,"&lt;45")</f>
        <v>0</v>
      </c>
      <c r="T10" s="22">
        <f>COUNTIFS(I2:I44,"&gt;45",I2:I44,"&lt;60")</f>
        <v>10</v>
      </c>
      <c r="U10" s="22">
        <f>COUNTIFS(I2:I44,"&gt;60",I2:I44,"&lt;75")</f>
        <v>7</v>
      </c>
      <c r="V10" s="22">
        <f>COUNTIFS(I2:I44,"&gt;75",I2:I44,"&lt;90")</f>
        <v>15</v>
      </c>
      <c r="W10" s="22">
        <f>COUNTIFS(I2:I44,"&gt;=90")</f>
        <v>11</v>
      </c>
      <c r="X10">
        <f t="shared" si="2"/>
        <v>43</v>
      </c>
    </row>
    <row r="11" spans="3:24" ht="15.75">
      <c r="C11" s="3">
        <v>10</v>
      </c>
      <c r="D11" s="3" t="s">
        <v>29</v>
      </c>
      <c r="E11" s="6">
        <v>94</v>
      </c>
      <c r="F11" s="6">
        <v>90</v>
      </c>
      <c r="G11" s="6">
        <v>89</v>
      </c>
      <c r="H11" s="6">
        <v>83</v>
      </c>
      <c r="I11" s="6">
        <v>84</v>
      </c>
      <c r="J11" s="6">
        <f t="shared" si="0"/>
        <v>440</v>
      </c>
      <c r="K11" s="6">
        <v>500</v>
      </c>
      <c r="L11" s="6">
        <f t="shared" si="1"/>
        <v>88</v>
      </c>
      <c r="N11" s="21" t="s">
        <v>77</v>
      </c>
      <c r="O11" s="22">
        <v>10</v>
      </c>
      <c r="P11" s="22">
        <v>10</v>
      </c>
      <c r="Q11" s="20">
        <v>1</v>
      </c>
      <c r="R11" s="22">
        <v>0</v>
      </c>
      <c r="S11" s="22"/>
      <c r="T11" s="22"/>
      <c r="U11" s="22"/>
      <c r="V11" s="22"/>
      <c r="W11" s="22"/>
      <c r="X11">
        <f t="shared" si="2"/>
        <v>0</v>
      </c>
    </row>
    <row r="12" spans="3:24" ht="15.75">
      <c r="C12" s="1">
        <v>11</v>
      </c>
      <c r="D12" s="1" t="s">
        <v>16</v>
      </c>
      <c r="E12" s="5">
        <v>84</v>
      </c>
      <c r="F12" s="5">
        <v>88</v>
      </c>
      <c r="G12" s="5">
        <v>89</v>
      </c>
      <c r="H12" s="5">
        <v>84</v>
      </c>
      <c r="I12" s="5">
        <v>87</v>
      </c>
      <c r="J12" s="5">
        <f t="shared" si="0"/>
        <v>432</v>
      </c>
      <c r="K12" s="5">
        <v>500</v>
      </c>
      <c r="L12" s="5">
        <f t="shared" si="1"/>
        <v>86.4</v>
      </c>
    </row>
    <row r="13" spans="3:24" ht="15.75">
      <c r="C13" s="3">
        <v>12</v>
      </c>
      <c r="D13" s="3" t="s">
        <v>30</v>
      </c>
      <c r="E13" s="6">
        <v>95</v>
      </c>
      <c r="F13" s="6">
        <v>64</v>
      </c>
      <c r="G13" s="6">
        <v>90</v>
      </c>
      <c r="H13" s="6">
        <v>92</v>
      </c>
      <c r="I13" s="6">
        <v>91</v>
      </c>
      <c r="J13" s="6">
        <f t="shared" si="0"/>
        <v>432</v>
      </c>
      <c r="K13" s="6">
        <v>500</v>
      </c>
      <c r="L13" s="6">
        <f t="shared" si="1"/>
        <v>86.4</v>
      </c>
    </row>
    <row r="14" spans="3:24" ht="15.75">
      <c r="C14" s="1">
        <v>13</v>
      </c>
      <c r="D14" s="1" t="s">
        <v>19</v>
      </c>
      <c r="E14" s="5">
        <v>89</v>
      </c>
      <c r="F14" s="5">
        <v>89</v>
      </c>
      <c r="G14" s="5">
        <v>89</v>
      </c>
      <c r="H14" s="5">
        <v>80</v>
      </c>
      <c r="I14" s="5">
        <v>81</v>
      </c>
      <c r="J14" s="5">
        <f t="shared" si="0"/>
        <v>428</v>
      </c>
      <c r="K14" s="5">
        <v>500</v>
      </c>
      <c r="L14" s="5">
        <f t="shared" si="1"/>
        <v>85.6</v>
      </c>
    </row>
    <row r="15" spans="3:24" ht="15.75">
      <c r="C15" s="3">
        <v>14</v>
      </c>
      <c r="D15" s="3" t="s">
        <v>28</v>
      </c>
      <c r="E15" s="6">
        <v>95</v>
      </c>
      <c r="F15" s="6">
        <v>87</v>
      </c>
      <c r="G15" s="6">
        <v>89</v>
      </c>
      <c r="H15" s="6">
        <v>68</v>
      </c>
      <c r="I15" s="6">
        <v>83</v>
      </c>
      <c r="J15" s="6">
        <f t="shared" si="0"/>
        <v>422</v>
      </c>
      <c r="K15" s="6">
        <v>500</v>
      </c>
      <c r="L15" s="6">
        <f t="shared" si="1"/>
        <v>84.399999999999991</v>
      </c>
    </row>
    <row r="16" spans="3:24" ht="15.75">
      <c r="C16" s="1">
        <v>15</v>
      </c>
      <c r="D16" s="1" t="s">
        <v>26</v>
      </c>
      <c r="E16" s="5">
        <v>84</v>
      </c>
      <c r="F16" s="5">
        <v>83</v>
      </c>
      <c r="G16" s="5">
        <v>92</v>
      </c>
      <c r="H16" s="5">
        <v>69</v>
      </c>
      <c r="I16" s="5">
        <v>91</v>
      </c>
      <c r="J16" s="5">
        <f t="shared" si="0"/>
        <v>419</v>
      </c>
      <c r="K16" s="5">
        <v>500</v>
      </c>
      <c r="L16" s="5">
        <f t="shared" si="1"/>
        <v>83.8</v>
      </c>
    </row>
    <row r="17" spans="3:12" ht="15.75">
      <c r="C17" s="3">
        <v>16</v>
      </c>
      <c r="D17" s="3" t="s">
        <v>54</v>
      </c>
      <c r="E17" s="6">
        <v>93</v>
      </c>
      <c r="F17" s="6">
        <v>95</v>
      </c>
      <c r="G17" s="6">
        <v>55</v>
      </c>
      <c r="H17" s="6">
        <v>82</v>
      </c>
      <c r="I17" s="6">
        <v>84</v>
      </c>
      <c r="J17" s="6">
        <f t="shared" si="0"/>
        <v>409</v>
      </c>
      <c r="K17" s="6">
        <v>500</v>
      </c>
      <c r="L17" s="6">
        <f t="shared" si="1"/>
        <v>81.8</v>
      </c>
    </row>
    <row r="18" spans="3:12" ht="15.75">
      <c r="C18" s="1">
        <v>17</v>
      </c>
      <c r="D18" s="1" t="s">
        <v>42</v>
      </c>
      <c r="E18" s="5">
        <v>90</v>
      </c>
      <c r="F18" s="5">
        <v>90</v>
      </c>
      <c r="G18" s="5">
        <v>75</v>
      </c>
      <c r="H18" s="5">
        <v>73</v>
      </c>
      <c r="I18" s="5">
        <v>77</v>
      </c>
      <c r="J18" s="5">
        <f t="shared" si="0"/>
        <v>405</v>
      </c>
      <c r="K18" s="5">
        <v>500</v>
      </c>
      <c r="L18" s="5">
        <f t="shared" si="1"/>
        <v>81</v>
      </c>
    </row>
    <row r="19" spans="3:12" ht="15.75">
      <c r="C19" s="3">
        <v>18</v>
      </c>
      <c r="D19" s="3" t="s">
        <v>48</v>
      </c>
      <c r="E19" s="6">
        <v>83</v>
      </c>
      <c r="F19" s="6">
        <v>70</v>
      </c>
      <c r="G19" s="6">
        <v>76</v>
      </c>
      <c r="H19" s="6">
        <v>83</v>
      </c>
      <c r="I19" s="6">
        <v>90</v>
      </c>
      <c r="J19" s="6">
        <f t="shared" si="0"/>
        <v>402</v>
      </c>
      <c r="K19" s="6">
        <v>500</v>
      </c>
      <c r="L19" s="6">
        <f t="shared" si="1"/>
        <v>80.400000000000006</v>
      </c>
    </row>
    <row r="20" spans="3:12" ht="15.75">
      <c r="C20" s="1">
        <v>19</v>
      </c>
      <c r="D20" s="1" t="s">
        <v>53</v>
      </c>
      <c r="E20" s="5">
        <v>90</v>
      </c>
      <c r="F20" s="5">
        <v>85</v>
      </c>
      <c r="G20" s="5">
        <v>74</v>
      </c>
      <c r="H20" s="5">
        <v>72</v>
      </c>
      <c r="I20" s="5">
        <v>79</v>
      </c>
      <c r="J20" s="5">
        <f t="shared" si="0"/>
        <v>400</v>
      </c>
      <c r="K20" s="5">
        <v>500</v>
      </c>
      <c r="L20" s="5">
        <f t="shared" si="1"/>
        <v>80</v>
      </c>
    </row>
    <row r="21" spans="3:12" ht="15.75">
      <c r="C21" s="3">
        <v>20</v>
      </c>
      <c r="D21" s="3" t="s">
        <v>58</v>
      </c>
      <c r="E21" s="6">
        <v>95</v>
      </c>
      <c r="F21" s="6">
        <v>85</v>
      </c>
      <c r="G21" s="6">
        <v>80</v>
      </c>
      <c r="H21" s="6">
        <v>53</v>
      </c>
      <c r="I21" s="6">
        <v>83</v>
      </c>
      <c r="J21" s="6">
        <f t="shared" si="0"/>
        <v>396</v>
      </c>
      <c r="K21" s="6">
        <v>500</v>
      </c>
      <c r="L21" s="6">
        <f t="shared" si="1"/>
        <v>79.2</v>
      </c>
    </row>
    <row r="22" spans="3:12" ht="15.75">
      <c r="C22" s="1">
        <v>21</v>
      </c>
      <c r="D22" s="1" t="s">
        <v>27</v>
      </c>
      <c r="E22" s="5">
        <v>90</v>
      </c>
      <c r="F22" s="5">
        <v>76</v>
      </c>
      <c r="G22" s="5">
        <v>92</v>
      </c>
      <c r="H22" s="5">
        <v>58</v>
      </c>
      <c r="I22" s="5">
        <v>79</v>
      </c>
      <c r="J22" s="5">
        <f t="shared" si="0"/>
        <v>395</v>
      </c>
      <c r="K22" s="5">
        <v>500</v>
      </c>
      <c r="L22" s="5">
        <f t="shared" si="1"/>
        <v>79</v>
      </c>
    </row>
    <row r="23" spans="3:12" ht="15.75">
      <c r="C23" s="3">
        <v>22</v>
      </c>
      <c r="D23" s="3" t="s">
        <v>52</v>
      </c>
      <c r="E23" s="6">
        <v>82</v>
      </c>
      <c r="F23" s="8">
        <v>95</v>
      </c>
      <c r="G23" s="6">
        <v>70</v>
      </c>
      <c r="H23" s="6">
        <v>70</v>
      </c>
      <c r="I23" s="6">
        <v>77</v>
      </c>
      <c r="J23" s="6">
        <f t="shared" si="0"/>
        <v>394</v>
      </c>
      <c r="K23" s="6">
        <v>500</v>
      </c>
      <c r="L23" s="6">
        <f t="shared" si="1"/>
        <v>78.8</v>
      </c>
    </row>
    <row r="24" spans="3:12" ht="15.75">
      <c r="C24" s="1">
        <v>23</v>
      </c>
      <c r="D24" s="1" t="s">
        <v>36</v>
      </c>
      <c r="E24" s="5">
        <v>84</v>
      </c>
      <c r="F24" s="5">
        <v>79</v>
      </c>
      <c r="G24" s="5">
        <v>71</v>
      </c>
      <c r="H24" s="5">
        <v>74</v>
      </c>
      <c r="I24" s="5">
        <v>81</v>
      </c>
      <c r="J24" s="5">
        <f t="shared" si="0"/>
        <v>389</v>
      </c>
      <c r="K24" s="5">
        <v>500</v>
      </c>
      <c r="L24" s="5">
        <f t="shared" si="1"/>
        <v>77.8</v>
      </c>
    </row>
    <row r="25" spans="3:12" ht="15.75">
      <c r="C25" s="3">
        <v>24</v>
      </c>
      <c r="D25" s="3" t="s">
        <v>56</v>
      </c>
      <c r="E25" s="6">
        <v>71</v>
      </c>
      <c r="F25" s="6">
        <v>85</v>
      </c>
      <c r="G25" s="6">
        <v>88</v>
      </c>
      <c r="H25" s="6">
        <v>71</v>
      </c>
      <c r="I25" s="6">
        <v>73</v>
      </c>
      <c r="J25" s="6">
        <f t="shared" si="0"/>
        <v>388</v>
      </c>
      <c r="K25" s="6">
        <v>500</v>
      </c>
      <c r="L25" s="6">
        <f t="shared" si="1"/>
        <v>77.600000000000009</v>
      </c>
    </row>
    <row r="26" spans="3:12" ht="15.75">
      <c r="C26" s="1">
        <v>25</v>
      </c>
      <c r="D26" s="1" t="s">
        <v>34</v>
      </c>
      <c r="E26" s="5">
        <v>83</v>
      </c>
      <c r="F26" s="5">
        <v>82</v>
      </c>
      <c r="G26" s="5">
        <v>64</v>
      </c>
      <c r="H26" s="5">
        <v>68</v>
      </c>
      <c r="I26" s="5">
        <v>76</v>
      </c>
      <c r="J26" s="5">
        <f t="shared" si="0"/>
        <v>373</v>
      </c>
      <c r="K26" s="5">
        <v>500</v>
      </c>
      <c r="L26" s="5">
        <f t="shared" si="1"/>
        <v>74.599999999999994</v>
      </c>
    </row>
    <row r="27" spans="3:12" ht="15.75">
      <c r="C27" s="3">
        <v>26</v>
      </c>
      <c r="D27" s="3" t="s">
        <v>47</v>
      </c>
      <c r="E27" s="6">
        <v>83</v>
      </c>
      <c r="F27" s="6">
        <v>75</v>
      </c>
      <c r="G27" s="6">
        <v>74</v>
      </c>
      <c r="H27" s="6">
        <v>57</v>
      </c>
      <c r="I27" s="6">
        <v>76</v>
      </c>
      <c r="J27" s="6">
        <f t="shared" si="0"/>
        <v>365</v>
      </c>
      <c r="K27" s="6">
        <v>500</v>
      </c>
      <c r="L27" s="6">
        <f t="shared" si="1"/>
        <v>73</v>
      </c>
    </row>
    <row r="28" spans="3:12" ht="15.75">
      <c r="C28" s="1">
        <v>27</v>
      </c>
      <c r="D28" s="1" t="s">
        <v>44</v>
      </c>
      <c r="E28" s="5">
        <v>80</v>
      </c>
      <c r="F28" s="8">
        <v>87</v>
      </c>
      <c r="G28" s="5">
        <v>51</v>
      </c>
      <c r="H28" s="5">
        <v>58</v>
      </c>
      <c r="I28" s="5">
        <v>79</v>
      </c>
      <c r="J28" s="5">
        <f t="shared" si="0"/>
        <v>355</v>
      </c>
      <c r="K28" s="5">
        <v>500</v>
      </c>
      <c r="L28" s="5">
        <f t="shared" si="1"/>
        <v>71</v>
      </c>
    </row>
    <row r="29" spans="3:12" ht="15.75">
      <c r="C29" s="3">
        <v>28</v>
      </c>
      <c r="D29" s="3" t="s">
        <v>40</v>
      </c>
      <c r="E29" s="6">
        <v>82</v>
      </c>
      <c r="F29" s="6">
        <v>79</v>
      </c>
      <c r="G29" s="6">
        <v>38</v>
      </c>
      <c r="H29" s="6">
        <v>67</v>
      </c>
      <c r="I29" s="6">
        <v>66</v>
      </c>
      <c r="J29" s="6">
        <f t="shared" si="0"/>
        <v>332</v>
      </c>
      <c r="K29" s="6">
        <v>500</v>
      </c>
      <c r="L29" s="6">
        <f t="shared" si="1"/>
        <v>66.400000000000006</v>
      </c>
    </row>
    <row r="30" spans="3:12" ht="15.75">
      <c r="C30" s="1">
        <v>29</v>
      </c>
      <c r="D30" s="1" t="s">
        <v>41</v>
      </c>
      <c r="E30" s="5">
        <v>70</v>
      </c>
      <c r="F30" s="5">
        <v>54</v>
      </c>
      <c r="G30" s="5">
        <v>49</v>
      </c>
      <c r="H30" s="5">
        <v>80</v>
      </c>
      <c r="I30" s="5">
        <v>72</v>
      </c>
      <c r="J30" s="5">
        <f t="shared" si="0"/>
        <v>325</v>
      </c>
      <c r="K30" s="5">
        <v>500</v>
      </c>
      <c r="L30" s="5">
        <f t="shared" si="1"/>
        <v>65</v>
      </c>
    </row>
    <row r="31" spans="3:12" ht="15.75">
      <c r="C31" s="3">
        <v>30</v>
      </c>
      <c r="D31" s="3" t="s">
        <v>33</v>
      </c>
      <c r="E31" s="6">
        <v>58</v>
      </c>
      <c r="F31" s="8">
        <v>88</v>
      </c>
      <c r="G31" s="6">
        <v>49</v>
      </c>
      <c r="H31" s="6">
        <v>39</v>
      </c>
      <c r="I31" s="6">
        <v>71</v>
      </c>
      <c r="J31" s="6">
        <f t="shared" si="0"/>
        <v>305</v>
      </c>
      <c r="K31" s="6">
        <v>500</v>
      </c>
      <c r="L31" s="6">
        <f t="shared" si="1"/>
        <v>61</v>
      </c>
    </row>
    <row r="32" spans="3:12" ht="15.75">
      <c r="C32" s="1">
        <v>31</v>
      </c>
      <c r="D32" s="1" t="s">
        <v>55</v>
      </c>
      <c r="E32" s="5">
        <v>49</v>
      </c>
      <c r="F32" s="8">
        <v>94</v>
      </c>
      <c r="G32" s="5">
        <v>47</v>
      </c>
      <c r="H32" s="5">
        <v>40</v>
      </c>
      <c r="I32" s="5">
        <v>50</v>
      </c>
      <c r="J32" s="5">
        <f t="shared" si="0"/>
        <v>280</v>
      </c>
      <c r="K32" s="5">
        <v>500</v>
      </c>
      <c r="L32" s="5">
        <f t="shared" si="1"/>
        <v>56.000000000000007</v>
      </c>
    </row>
    <row r="33" spans="3:12" ht="15.75">
      <c r="C33" s="3">
        <v>32</v>
      </c>
      <c r="D33" s="3" t="s">
        <v>46</v>
      </c>
      <c r="E33" s="6">
        <v>62</v>
      </c>
      <c r="F33" s="6">
        <v>42</v>
      </c>
      <c r="G33" s="6">
        <v>59</v>
      </c>
      <c r="H33" s="6">
        <v>58</v>
      </c>
      <c r="I33" s="6">
        <v>58</v>
      </c>
      <c r="J33" s="6">
        <f t="shared" si="0"/>
        <v>279</v>
      </c>
      <c r="K33" s="6">
        <v>500</v>
      </c>
      <c r="L33" s="6">
        <f t="shared" si="1"/>
        <v>55.800000000000004</v>
      </c>
    </row>
    <row r="34" spans="3:12" ht="15.75">
      <c r="C34" s="1">
        <v>33</v>
      </c>
      <c r="D34" s="1" t="s">
        <v>50</v>
      </c>
      <c r="E34" s="5">
        <v>68</v>
      </c>
      <c r="F34" s="8">
        <v>60</v>
      </c>
      <c r="G34" s="5">
        <v>45</v>
      </c>
      <c r="H34" s="5">
        <v>48</v>
      </c>
      <c r="I34" s="5">
        <v>57</v>
      </c>
      <c r="J34" s="5">
        <f t="shared" si="0"/>
        <v>278</v>
      </c>
      <c r="K34" s="5">
        <v>500</v>
      </c>
      <c r="L34" s="5">
        <f t="shared" si="1"/>
        <v>55.600000000000009</v>
      </c>
    </row>
    <row r="35" spans="3:12" ht="15.75">
      <c r="C35" s="3">
        <v>34</v>
      </c>
      <c r="D35" s="3" t="s">
        <v>45</v>
      </c>
      <c r="E35" s="6">
        <v>46</v>
      </c>
      <c r="F35" s="8">
        <v>80</v>
      </c>
      <c r="G35" s="6">
        <v>40</v>
      </c>
      <c r="H35" s="6">
        <v>57</v>
      </c>
      <c r="I35" s="6">
        <v>53</v>
      </c>
      <c r="J35" s="6">
        <f t="shared" si="0"/>
        <v>276</v>
      </c>
      <c r="K35" s="6">
        <v>500</v>
      </c>
      <c r="L35" s="6">
        <f t="shared" si="1"/>
        <v>55.2</v>
      </c>
    </row>
    <row r="36" spans="3:12" ht="15.75">
      <c r="C36" s="1">
        <v>35</v>
      </c>
      <c r="D36" s="1" t="s">
        <v>49</v>
      </c>
      <c r="E36" s="5">
        <v>68</v>
      </c>
      <c r="F36" s="5">
        <v>59</v>
      </c>
      <c r="G36" s="5">
        <v>56</v>
      </c>
      <c r="H36" s="5">
        <v>41</v>
      </c>
      <c r="I36" s="5">
        <v>52</v>
      </c>
      <c r="J36" s="5">
        <f t="shared" si="0"/>
        <v>276</v>
      </c>
      <c r="K36" s="5">
        <v>500</v>
      </c>
      <c r="L36" s="5">
        <f t="shared" si="1"/>
        <v>55.2</v>
      </c>
    </row>
    <row r="37" spans="3:12" ht="15.75">
      <c r="C37" s="3">
        <v>36</v>
      </c>
      <c r="D37" s="3" t="s">
        <v>37</v>
      </c>
      <c r="E37" s="6">
        <v>72</v>
      </c>
      <c r="F37" s="6">
        <v>39</v>
      </c>
      <c r="G37" s="6">
        <v>47</v>
      </c>
      <c r="H37" s="6">
        <v>49</v>
      </c>
      <c r="I37" s="6">
        <v>68</v>
      </c>
      <c r="J37" s="6">
        <f t="shared" si="0"/>
        <v>275</v>
      </c>
      <c r="K37" s="6">
        <v>500</v>
      </c>
      <c r="L37" s="6">
        <f t="shared" si="1"/>
        <v>55.000000000000007</v>
      </c>
    </row>
    <row r="38" spans="3:12" ht="15.75">
      <c r="C38" s="1">
        <v>37</v>
      </c>
      <c r="D38" s="1" t="s">
        <v>51</v>
      </c>
      <c r="E38" s="5">
        <v>61</v>
      </c>
      <c r="F38" s="5">
        <v>48</v>
      </c>
      <c r="G38" s="5">
        <v>43</v>
      </c>
      <c r="H38" s="5">
        <v>49</v>
      </c>
      <c r="I38" s="5">
        <v>73</v>
      </c>
      <c r="J38" s="5">
        <f t="shared" si="0"/>
        <v>274</v>
      </c>
      <c r="K38" s="5">
        <v>500</v>
      </c>
      <c r="L38" s="5">
        <f t="shared" si="1"/>
        <v>54.800000000000004</v>
      </c>
    </row>
    <row r="39" spans="3:12" ht="15.75">
      <c r="C39" s="3">
        <v>38</v>
      </c>
      <c r="D39" s="3" t="s">
        <v>32</v>
      </c>
      <c r="E39" s="6">
        <v>57</v>
      </c>
      <c r="F39" s="8">
        <v>89</v>
      </c>
      <c r="G39" s="6">
        <v>38</v>
      </c>
      <c r="H39" s="6">
        <v>39</v>
      </c>
      <c r="I39" s="6">
        <v>49</v>
      </c>
      <c r="J39" s="6">
        <f t="shared" si="0"/>
        <v>272</v>
      </c>
      <c r="K39" s="6">
        <v>500</v>
      </c>
      <c r="L39" s="6">
        <f t="shared" si="1"/>
        <v>54.400000000000006</v>
      </c>
    </row>
    <row r="40" spans="3:12" ht="15.75">
      <c r="C40" s="1">
        <v>39</v>
      </c>
      <c r="D40" s="1" t="s">
        <v>57</v>
      </c>
      <c r="E40" s="5">
        <v>55</v>
      </c>
      <c r="F40" s="8">
        <v>66</v>
      </c>
      <c r="G40" s="5">
        <v>45</v>
      </c>
      <c r="H40" s="5">
        <v>40</v>
      </c>
      <c r="I40" s="5">
        <v>66</v>
      </c>
      <c r="J40" s="5">
        <f t="shared" si="0"/>
        <v>272</v>
      </c>
      <c r="K40" s="5">
        <v>500</v>
      </c>
      <c r="L40" s="5">
        <f t="shared" si="1"/>
        <v>54.400000000000006</v>
      </c>
    </row>
    <row r="41" spans="3:12" ht="15.75">
      <c r="C41" s="3">
        <v>40</v>
      </c>
      <c r="D41" s="3" t="s">
        <v>38</v>
      </c>
      <c r="E41" s="6">
        <v>58</v>
      </c>
      <c r="F41" s="8">
        <v>65</v>
      </c>
      <c r="G41" s="6">
        <v>36</v>
      </c>
      <c r="H41" s="6">
        <v>50</v>
      </c>
      <c r="I41" s="6">
        <v>51</v>
      </c>
      <c r="J41" s="6">
        <f t="shared" si="0"/>
        <v>260</v>
      </c>
      <c r="K41" s="6">
        <v>500</v>
      </c>
      <c r="L41" s="6">
        <f t="shared" si="1"/>
        <v>52</v>
      </c>
    </row>
    <row r="42" spans="3:12" ht="15.75">
      <c r="C42" s="1">
        <v>41</v>
      </c>
      <c r="D42" s="1" t="s">
        <v>43</v>
      </c>
      <c r="E42" s="5">
        <v>67</v>
      </c>
      <c r="F42" s="5">
        <v>54</v>
      </c>
      <c r="G42" s="5">
        <v>41</v>
      </c>
      <c r="H42" s="5">
        <v>40</v>
      </c>
      <c r="I42" s="5">
        <v>57</v>
      </c>
      <c r="J42" s="5">
        <f t="shared" si="0"/>
        <v>259</v>
      </c>
      <c r="K42" s="5">
        <v>500</v>
      </c>
      <c r="L42" s="5">
        <f t="shared" si="1"/>
        <v>51.800000000000004</v>
      </c>
    </row>
    <row r="43" spans="3:12" ht="15.75">
      <c r="C43" s="3">
        <v>42</v>
      </c>
      <c r="D43" s="3" t="s">
        <v>39</v>
      </c>
      <c r="E43" s="6">
        <v>55</v>
      </c>
      <c r="F43" s="8">
        <v>65</v>
      </c>
      <c r="G43" s="6">
        <v>36</v>
      </c>
      <c r="H43" s="6">
        <v>39</v>
      </c>
      <c r="I43" s="6">
        <v>52</v>
      </c>
      <c r="J43" s="6">
        <f t="shared" si="0"/>
        <v>247</v>
      </c>
      <c r="K43" s="6">
        <v>500</v>
      </c>
      <c r="L43" s="6">
        <f t="shared" si="1"/>
        <v>49.4</v>
      </c>
    </row>
    <row r="44" spans="3:12" ht="15.75">
      <c r="C44" s="1">
        <v>43</v>
      </c>
      <c r="D44" s="1" t="s">
        <v>35</v>
      </c>
      <c r="E44" s="5">
        <v>54</v>
      </c>
      <c r="F44" s="5">
        <v>40</v>
      </c>
      <c r="G44" s="5">
        <v>36</v>
      </c>
      <c r="H44" s="5">
        <v>39</v>
      </c>
      <c r="I44" s="5">
        <v>56</v>
      </c>
      <c r="J44" s="5">
        <f t="shared" si="0"/>
        <v>225</v>
      </c>
      <c r="K44" s="5">
        <v>500</v>
      </c>
      <c r="L44" s="5">
        <f t="shared" si="1"/>
        <v>45</v>
      </c>
    </row>
  </sheetData>
  <mergeCells count="13">
    <mergeCell ref="U4:U5"/>
    <mergeCell ref="V4:V5"/>
    <mergeCell ref="W4:W5"/>
    <mergeCell ref="N2:W2"/>
    <mergeCell ref="N3:N5"/>
    <mergeCell ref="O3:R3"/>
    <mergeCell ref="S3:W3"/>
    <mergeCell ref="O4:O5"/>
    <mergeCell ref="P4:P5"/>
    <mergeCell ref="Q4:Q5"/>
    <mergeCell ref="R4:R5"/>
    <mergeCell ref="S4:S5"/>
    <mergeCell ref="T4:T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2022-04-09T03:08:21Z</dcterms:modified>
</cp:coreProperties>
</file>